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7635" tabRatio="601" firstSheet="2" activeTab="4"/>
  </bookViews>
  <sheets>
    <sheet name="３章" sheetId="1" r:id="rId1"/>
    <sheet name="10" sheetId="2" r:id="rId2"/>
    <sheet name="11-1" sheetId="3" r:id="rId3"/>
    <sheet name="11-2" sheetId="4" r:id="rId4"/>
    <sheet name="11-3" sheetId="5" r:id="rId5"/>
    <sheet name="12" sheetId="6" r:id="rId6"/>
    <sheet name="13" sheetId="7" r:id="rId7"/>
    <sheet name="14" sheetId="8" r:id="rId8"/>
    <sheet name="15-1" sheetId="9" r:id="rId9"/>
    <sheet name="15-2" sheetId="10" r:id="rId10"/>
    <sheet name="16" sheetId="11" r:id="rId11"/>
    <sheet name="17" sheetId="12" r:id="rId12"/>
    <sheet name="18" sheetId="13" r:id="rId13"/>
    <sheet name="19" sheetId="14" r:id="rId14"/>
    <sheet name="20" sheetId="15" r:id="rId15"/>
    <sheet name="21" sheetId="16" r:id="rId16"/>
    <sheet name="22" sheetId="17" r:id="rId17"/>
    <sheet name="23" sheetId="18" r:id="rId18"/>
    <sheet name="24" sheetId="19" r:id="rId19"/>
  </sheets>
  <definedNames/>
  <calcPr fullCalcOnLoad="1" fullPrecision="0"/>
</workbook>
</file>

<file path=xl/sharedStrings.xml><?xml version="1.0" encoding="utf-8"?>
<sst xmlns="http://schemas.openxmlformats.org/spreadsheetml/2006/main" count="656" uniqueCount="321">
  <si>
    <t>総　　数</t>
  </si>
  <si>
    <t>男</t>
  </si>
  <si>
    <t>女</t>
  </si>
  <si>
    <t>実　　数</t>
  </si>
  <si>
    <t>年齢別</t>
  </si>
  <si>
    <t>構成比(%)</t>
  </si>
  <si>
    <t>総　数</t>
  </si>
  <si>
    <t>0 ～ 4</t>
  </si>
  <si>
    <t>5 ～ 9</t>
  </si>
  <si>
    <t>10 ～14</t>
  </si>
  <si>
    <t>15 ～19</t>
  </si>
  <si>
    <t>20 ～24</t>
  </si>
  <si>
    <t>25 ～29</t>
  </si>
  <si>
    <t>30 ～34</t>
  </si>
  <si>
    <t>35 ～39</t>
  </si>
  <si>
    <t>40 ～44</t>
  </si>
  <si>
    <t>45 ～49</t>
  </si>
  <si>
    <t>50 ～54</t>
  </si>
  <si>
    <t>55 ～59</t>
  </si>
  <si>
    <t>60 ～64</t>
  </si>
  <si>
    <t>65 ～69</t>
  </si>
  <si>
    <t>70 ～74</t>
  </si>
  <si>
    <t xml:space="preserve"> 総　数</t>
  </si>
  <si>
    <t>15歳未満</t>
  </si>
  <si>
    <t>65歳以上</t>
  </si>
  <si>
    <t>５　人</t>
  </si>
  <si>
    <t>常住人口</t>
  </si>
  <si>
    <t>　　流　　出　　入　　状　　況</t>
  </si>
  <si>
    <t>昼間人口</t>
  </si>
  <si>
    <t>昼間人口比率</t>
  </si>
  <si>
    <t>流入人口</t>
  </si>
  <si>
    <t>流出人口</t>
  </si>
  <si>
    <t>流出超過</t>
  </si>
  <si>
    <t xml:space="preserve"> (%)</t>
  </si>
  <si>
    <t>韓国･朝鮮</t>
  </si>
  <si>
    <t>アメリカ</t>
  </si>
  <si>
    <t>ブラジル</t>
  </si>
  <si>
    <t>ペル－</t>
  </si>
  <si>
    <t>その他</t>
  </si>
  <si>
    <t>70～74</t>
  </si>
  <si>
    <t>75～79</t>
  </si>
  <si>
    <t>80～84</t>
  </si>
  <si>
    <t>65歳以上の高齢単身者数</t>
  </si>
  <si>
    <t>65～69</t>
  </si>
  <si>
    <t>　65～69歳</t>
  </si>
  <si>
    <t>　70～74</t>
  </si>
  <si>
    <t>　75～79</t>
  </si>
  <si>
    <t>　80～84</t>
  </si>
  <si>
    <t>　85歳以上</t>
  </si>
  <si>
    <t>(5歳階級)</t>
  </si>
  <si>
    <t>未　婚</t>
  </si>
  <si>
    <t>有配偶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</si>
  <si>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</si>
  <si>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</si>
  <si>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</si>
  <si>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</si>
  <si>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</si>
  <si>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</si>
  <si>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</si>
  <si>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</si>
  <si>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</si>
  <si>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</si>
  <si>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85歳以上</t>
  </si>
  <si>
    <t>　　　　 15　歳　以　上　人　口</t>
  </si>
  <si>
    <t>総人口</t>
  </si>
  <si>
    <t>　　労働力人口</t>
  </si>
  <si>
    <t>非労働</t>
  </si>
  <si>
    <t>労働力率</t>
  </si>
  <si>
    <t>就業率</t>
  </si>
  <si>
    <t>失業率</t>
  </si>
  <si>
    <t>就業者</t>
  </si>
  <si>
    <t>失業者</t>
  </si>
  <si>
    <t>力人口</t>
  </si>
  <si>
    <t>(%)</t>
  </si>
  <si>
    <t>　男</t>
  </si>
  <si>
    <t>　女</t>
  </si>
  <si>
    <t>(大分類)別</t>
  </si>
  <si>
    <t>区　　　　　　分</t>
  </si>
  <si>
    <t>世帯数</t>
  </si>
  <si>
    <t>世帯人員</t>
  </si>
  <si>
    <t>75 ～79</t>
  </si>
  <si>
    <t>80 ～84</t>
  </si>
  <si>
    <t>85 ～89</t>
  </si>
  <si>
    <t>90 ～94</t>
  </si>
  <si>
    <t>95 ～99</t>
  </si>
  <si>
    <t>100歳 以上</t>
  </si>
  <si>
    <t>不　詳</t>
  </si>
  <si>
    <t>男</t>
  </si>
  <si>
    <t>女</t>
  </si>
  <si>
    <t>年齢別人口割合（％)</t>
  </si>
  <si>
    <t>旧久喜市</t>
  </si>
  <si>
    <t>旧栗橋町</t>
  </si>
  <si>
    <t>旧鷲宮町</t>
  </si>
  <si>
    <t>旧鷲宮町</t>
  </si>
  <si>
    <t>夫が</t>
  </si>
  <si>
    <t>10　国勢調査による人口の推移</t>
  </si>
  <si>
    <t>総数</t>
  </si>
  <si>
    <t>男</t>
  </si>
  <si>
    <t>女</t>
  </si>
  <si>
    <t>世帯数</t>
  </si>
  <si>
    <t>人口密度</t>
  </si>
  <si>
    <t>(人/ｋ㎡)</t>
  </si>
  <si>
    <t>増減率(%)</t>
  </si>
  <si>
    <t>－</t>
  </si>
  <si>
    <t>15～64</t>
  </si>
  <si>
    <t>年　齢　別　人　口</t>
  </si>
  <si>
    <t>１　人</t>
  </si>
  <si>
    <t>２　人</t>
  </si>
  <si>
    <t>３　人</t>
  </si>
  <si>
    <t>４　人</t>
  </si>
  <si>
    <t>一般世帯</t>
  </si>
  <si>
    <t>一世帯当たり</t>
  </si>
  <si>
    <t>６　人</t>
  </si>
  <si>
    <t>７　人</t>
  </si>
  <si>
    <t>８　人</t>
  </si>
  <si>
    <t>９　人</t>
  </si>
  <si>
    <t xml:space="preserve"> 10人以上</t>
  </si>
  <si>
    <t>人　　員</t>
  </si>
  <si>
    <t>人　　数</t>
  </si>
  <si>
    <t>中　国</t>
  </si>
  <si>
    <t>イギリス</t>
  </si>
  <si>
    <t>一般世帯数</t>
  </si>
  <si>
    <t>-</t>
  </si>
  <si>
    <t>当たり</t>
  </si>
  <si>
    <t>人　員</t>
  </si>
  <si>
    <t>計</t>
  </si>
  <si>
    <t>年次</t>
  </si>
  <si>
    <t>地域</t>
  </si>
  <si>
    <t>男</t>
  </si>
  <si>
    <t>女</t>
  </si>
  <si>
    <t>旧菖蒲町</t>
  </si>
  <si>
    <t>計</t>
  </si>
  <si>
    <t>年次</t>
  </si>
  <si>
    <t>地域</t>
  </si>
  <si>
    <t>平成17年</t>
  </si>
  <si>
    <t>世帯数</t>
  </si>
  <si>
    <t>一般世帯　</t>
  </si>
  <si>
    <t>面積
(ｋ㎡)</t>
  </si>
  <si>
    <t>総数</t>
  </si>
  <si>
    <t>一般世帯</t>
  </si>
  <si>
    <t>　　</t>
  </si>
  <si>
    <t>各年10月1日現在</t>
  </si>
  <si>
    <t>23　産業大分類別就業者数　(15歳以上)</t>
  </si>
  <si>
    <t>14　常住人口・昼間人口</t>
  </si>
  <si>
    <t>15　世帯人員別一般世帯数及び人員</t>
  </si>
  <si>
    <t>13　男女別人口</t>
  </si>
  <si>
    <t>16　国籍別外国人数</t>
  </si>
  <si>
    <t>平成22年</t>
  </si>
  <si>
    <t>11　年齢（各歳）男女別人口</t>
  </si>
  <si>
    <t>久喜地区</t>
  </si>
  <si>
    <t>菖蒲地区</t>
  </si>
  <si>
    <t>栗橋地区</t>
  </si>
  <si>
    <t>鷲宮地区</t>
  </si>
  <si>
    <t>平成22年</t>
  </si>
  <si>
    <t>菖蒲地区</t>
  </si>
  <si>
    <t>久喜市</t>
  </si>
  <si>
    <t>久喜地区</t>
  </si>
  <si>
    <t>栗橋地区</t>
  </si>
  <si>
    <t>鷲宮地区</t>
  </si>
  <si>
    <t>久喜市全体
39,608</t>
  </si>
  <si>
    <t>不詳</t>
  </si>
  <si>
    <t>男</t>
  </si>
  <si>
    <t>女</t>
  </si>
  <si>
    <t>24　住居の種類・住宅の所有の関係</t>
  </si>
  <si>
    <t>住宅以外に住む一般世帯</t>
  </si>
  <si>
    <t>注） 総数には「不詳」も含む。</t>
  </si>
  <si>
    <t>注）総数の世帯数には、世帯の「不詳」を含む。</t>
  </si>
  <si>
    <t>　　以上）が隣接しており、人口5,000人以上の地区を指す。</t>
  </si>
  <si>
    <t>18　高齢単身者数</t>
  </si>
  <si>
    <t>総数</t>
  </si>
  <si>
    <t>総　数</t>
  </si>
  <si>
    <t>死別</t>
  </si>
  <si>
    <t>離別</t>
  </si>
  <si>
    <t>年 齢</t>
  </si>
  <si>
    <t>総 数</t>
  </si>
  <si>
    <t>住宅に住む一般世帯</t>
  </si>
  <si>
    <t>主世帯</t>
  </si>
  <si>
    <t>持ち家</t>
  </si>
  <si>
    <t>公営公団公社の借家</t>
  </si>
  <si>
    <t>民営の借家</t>
  </si>
  <si>
    <t>給与住宅</t>
  </si>
  <si>
    <t>間借り</t>
  </si>
  <si>
    <t>一世帯</t>
  </si>
  <si>
    <t>世帯数</t>
  </si>
  <si>
    <t>世帯人員</t>
  </si>
  <si>
    <t>世帯数</t>
  </si>
  <si>
    <t>３章　国勢調査　</t>
  </si>
  <si>
    <t>17　人口集中地区（ＤＩＤ）人口・面積　</t>
  </si>
  <si>
    <t>　　　　　　　　　　　　　　　　　　　　　　　　　　　　　　　　　　　各年10月1日現在</t>
  </si>
  <si>
    <t>人　口(%)</t>
  </si>
  <si>
    <t>40.0</t>
  </si>
  <si>
    <t>注）人口集中地区（DID）とは、人口密度の高い国勢調査区（原則として人口密度１ｋ㎡当たり4,000人</t>
  </si>
  <si>
    <t>世帯人員別一般世帯数及び人員（つづき）</t>
  </si>
  <si>
    <t>各年10月1日現在</t>
  </si>
  <si>
    <t>各年10月1日現在</t>
  </si>
  <si>
    <t>東南ｱｼﾞｱ･南ｱｼﾞｱ</t>
  </si>
  <si>
    <t>人　 口</t>
  </si>
  <si>
    <t>人口密度
(人/ｋ㎡)</t>
  </si>
  <si>
    <t>面　積(%)</t>
  </si>
  <si>
    <t>旧市町全体に対する割合</t>
  </si>
  <si>
    <t>各年10月1日現在</t>
  </si>
  <si>
    <t>年齢（各歳）男女別人口（つづき）</t>
  </si>
  <si>
    <t>人　　　　　　　口</t>
  </si>
  <si>
    <t>前回国調との比較</t>
  </si>
  <si>
    <t>12　年齢別人口（年少人口・生産年齢人口・老年人口）</t>
  </si>
  <si>
    <t>各年10月1日現在</t>
  </si>
  <si>
    <t>平成27年</t>
  </si>
  <si>
    <t>平成27年</t>
  </si>
  <si>
    <t>男　　　女　　　別</t>
  </si>
  <si>
    <t>総　　数</t>
  </si>
  <si>
    <t xml:space="preserve"> 65～69歳</t>
  </si>
  <si>
    <t xml:space="preserve"> 85歳以上</t>
  </si>
  <si>
    <t>　　　　平成22年10月１日現在</t>
  </si>
  <si>
    <t>　　　　平成27年10月１日現在</t>
  </si>
  <si>
    <t>労働力人口</t>
  </si>
  <si>
    <t>非労働力人口</t>
  </si>
  <si>
    <t>完全失業者</t>
  </si>
  <si>
    <t>非労働力人口総数</t>
  </si>
  <si>
    <t>家事</t>
  </si>
  <si>
    <t>通学</t>
  </si>
  <si>
    <t>労働力人口総数</t>
  </si>
  <si>
    <t>　就業者総数</t>
  </si>
  <si>
    <t>　主に仕事</t>
  </si>
  <si>
    <t>　家事のほか仕事</t>
  </si>
  <si>
    <t xml:space="preserve">
　通学のかたわら仕事
</t>
  </si>
  <si>
    <t>　休業者</t>
  </si>
  <si>
    <t>注）構成比については５歳階級のみ掲載。</t>
  </si>
  <si>
    <t>注）総数には「不詳」も含む。</t>
  </si>
  <si>
    <t>　　常住人口は、年齢不詳を集計から除外しているため、確定人口とは異なる。</t>
  </si>
  <si>
    <t>　　失業率は「失業者÷労働力人口」</t>
  </si>
  <si>
    <t>　　総数には「労働力状態不詳」を含む。</t>
  </si>
  <si>
    <t>労働力状態総数</t>
  </si>
  <si>
    <t>旧菖蒲町</t>
  </si>
  <si>
    <t>注）「住宅以外」とは、寄宿舎・寮など生計を共にしない単身者の集まりを居住させる建物や病院</t>
  </si>
  <si>
    <t>　 ・学校などの居住用でない建物、仮小屋・天幕小屋など臨時応急的に造られた住居などを指す。</t>
  </si>
  <si>
    <t>注）「昼間人口」とは常住人口から流出通勤通学者を差引き、他地域からの流入通勤通学者を加えた</t>
  </si>
  <si>
    <t>15～64</t>
  </si>
  <si>
    <t>久喜市全体
40,458</t>
  </si>
  <si>
    <t>△ 1.3</t>
  </si>
  <si>
    <t>19　高齢夫婦世帯数</t>
  </si>
  <si>
    <t>地域</t>
  </si>
  <si>
    <t>夫の年齢別</t>
  </si>
  <si>
    <t>妻が60歳以上</t>
  </si>
  <si>
    <t>60～64歳</t>
  </si>
  <si>
    <t>総数</t>
  </si>
  <si>
    <t>夫が</t>
  </si>
  <si>
    <t>－</t>
  </si>
  <si>
    <t>久喜市</t>
  </si>
  <si>
    <t>産　　業</t>
  </si>
  <si>
    <t>第一次産業</t>
  </si>
  <si>
    <t>農業</t>
  </si>
  <si>
    <t>林業</t>
  </si>
  <si>
    <t>漁業</t>
  </si>
  <si>
    <t>第二次産業</t>
  </si>
  <si>
    <t>鉱業，採石業，砂利採取業</t>
  </si>
  <si>
    <t>建設業</t>
  </si>
  <si>
    <t>製造業</t>
  </si>
  <si>
    <t>第三次産業</t>
  </si>
  <si>
    <t>電気・ガス・
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</si>
  <si>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</si>
  <si>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</si>
  <si>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</si>
  <si>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</si>
  <si>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</si>
  <si>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学術研究，専門・技術サービス業</t>
  </si>
  <si>
    <t>宿泊業・飲食サービス業</t>
  </si>
  <si>
    <t>生活関連サービス業，娯楽業</t>
  </si>
  <si>
    <t>教育,学習支援業</t>
  </si>
  <si>
    <t>医療,福祉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</si>
  <si>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</si>
  <si>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</si>
  <si>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</si>
  <si>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</si>
  <si>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※総数には分類不能の産業を含む。</t>
  </si>
  <si>
    <t xml:space="preserve">         各年10月1日現在 </t>
  </si>
  <si>
    <t>平成17年10月1日現在</t>
  </si>
  <si>
    <t>　　　　平成22年10月１日現在</t>
  </si>
  <si>
    <t>　　　　平成27年10月１日現在</t>
  </si>
  <si>
    <t>注）総数には、無国籍及び国名「不詳」を含む。</t>
  </si>
  <si>
    <t>　　「東南アジア・南アジア」の内訳はフィリピン、タイ、インドネシア、ベトナム等とする。</t>
  </si>
  <si>
    <t>注）総数には、「労働力状態不詳」を含むため、労働力人口と非労働力人口の和とは一致しない。</t>
  </si>
  <si>
    <t>平成27年10月1日現在</t>
  </si>
  <si>
    <t>平成２７年</t>
  </si>
  <si>
    <t>　ものである。</t>
  </si>
  <si>
    <t>21　労働力人口の推移（１５歳以上）</t>
  </si>
  <si>
    <t>注）労働力率は「労働力人口÷１５歳以上人口」</t>
  </si>
  <si>
    <t>　　就業率は「就業者÷１５歳以上人口」</t>
  </si>
  <si>
    <t>22　労働力状態別・男女別１５歳以上人口</t>
  </si>
  <si>
    <t>区分</t>
  </si>
  <si>
    <t>就　　　　業　　　　者</t>
  </si>
  <si>
    <t>その他</t>
  </si>
  <si>
    <t>平成22年10月1日現在</t>
  </si>
  <si>
    <t>平成27年10月1日現在</t>
  </si>
  <si>
    <t>令和2年</t>
  </si>
  <si>
    <t>令和2年10月1日現在</t>
  </si>
  <si>
    <t>令和２年（久喜地区）</t>
  </si>
  <si>
    <t>令和２年（菖蒲地区）</t>
  </si>
  <si>
    <t>令和２年（栗橋地区）</t>
  </si>
  <si>
    <t>令和２年（鷲宮地区）</t>
  </si>
  <si>
    <t>令和2年</t>
  </si>
  <si>
    <t>令和2年10月１日現在</t>
  </si>
  <si>
    <t>-</t>
  </si>
  <si>
    <t>62.0</t>
  </si>
  <si>
    <t>31.0</t>
  </si>
  <si>
    <t>21.0</t>
  </si>
  <si>
    <t>12.0</t>
  </si>
  <si>
    <t>66.8</t>
  </si>
  <si>
    <t>65.0</t>
  </si>
  <si>
    <t>10.9</t>
  </si>
  <si>
    <t>29.4</t>
  </si>
  <si>
    <t>久喜市</t>
  </si>
  <si>
    <t>2.4</t>
  </si>
  <si>
    <t xml:space="preserve">久喜市全体
43,336 </t>
  </si>
  <si>
    <t>1.70</t>
  </si>
  <si>
    <t>　　　令和2年10月1日現在</t>
  </si>
  <si>
    <t>85歳以上</t>
  </si>
  <si>
    <t>年齢不詳</t>
  </si>
  <si>
    <t>令和２年（久喜市全体）</t>
  </si>
  <si>
    <t>注）構成比は小数点以下第３位を四捨五入しているため、合計しても必ずしも１００とはならない。</t>
  </si>
  <si>
    <t>15歳未満</t>
  </si>
  <si>
    <t>20　年齢別配偶関係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</si>
</sst>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0.0"/>
    <numFmt numFmtId="179" formatCode="00"/>
    <numFmt numFmtId="180" formatCode="#,##0_ "/>
    <numFmt numFmtId="181" formatCode="#,##0_);\(#,##0\)"/>
    <numFmt numFmtId="182" formatCode="#,##0;&quot;△ &quot;#,##0"/>
    <numFmt numFmtId="183" formatCode="#,##0.0_);[Red]\(#,##0.0\)"/>
    <numFmt numFmtId="184" formatCode="0.0_);[Red]\(0.0\)"/>
    <numFmt numFmtId="185" formatCode="0.00_ "/>
    <numFmt numFmtId="186" formatCode="0.00;[Red]0.00"/>
    <numFmt numFmtId="187" formatCode="0.0;[Red]0.0"/>
    <numFmt numFmtId="188" formatCode="0_);[Red]\(0\)"/>
    <numFmt numFmtId="189" formatCode="0;[Red]0"/>
    <numFmt numFmtId="190" formatCode="0_ "/>
    <numFmt numFmtId="191" formatCode="0;&quot;△ &quot;0"/>
    <numFmt numFmtId="192" formatCode="0.0_ "/>
    <numFmt numFmtId="193" formatCode="0.0;&quot;△ &quot;0.0"/>
    <numFmt numFmtId="194" formatCode="#,##0_);[Red]\(#,##0\)"/>
    <numFmt numFmtId="195" formatCode="#,##0;&quot;▲ &quot;#,##0"/>
    <numFmt numFmtId="196" formatCode="0;&quot;▲ &quot;0"/>
    <numFmt numFmtId="197" formatCode="0.0;&quot;▲ &quot;0.0"/>
    <numFmt numFmtId="198" formatCode="0.00_);[Red]\(0.00\)"/>
    <numFmt numFmtId="199" formatCode="#,##0.0_ "/>
    <numFmt numFmtId="200" formatCode="0.000;[Red]0.000"/>
    <numFmt numFmtId="201" formatCode="0.000_ "/>
    <numFmt numFmtId="202" formatCode="0;_倄"/>
    <numFmt numFmtId="203" formatCode="0;_Ą"/>
    <numFmt numFmtId="204" formatCode="0.0;_Ą"/>
    <numFmt numFmtId="205" formatCode="0.00;_Ą"/>
    <numFmt numFmtId="206" formatCode="[&lt;=999]000;[&lt;=9999]000\-00;000\-0000"/>
    <numFmt numFmtId="207" formatCode="0.0%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</numFmts>
  <fonts count="62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9.6"/>
      <name val="ｺﾞｼｯｸ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b/>
      <sz val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8" fillId="0" borderId="13" xfId="0" applyNumberFormat="1" applyFont="1" applyFill="1" applyBorder="1" applyAlignment="1">
      <alignment horizontal="right" vertical="center"/>
    </xf>
    <xf numFmtId="193" fontId="8" fillId="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13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quotePrefix="1">
      <alignment horizontal="righ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8" fontId="8" fillId="0" borderId="12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8" fillId="0" borderId="2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38" fontId="8" fillId="0" borderId="22" xfId="49" applyFont="1" applyFill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/>
    </xf>
    <xf numFmtId="0" fontId="20" fillId="0" borderId="15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vertical="center"/>
    </xf>
    <xf numFmtId="0" fontId="20" fillId="0" borderId="20" xfId="0" applyNumberFormat="1" applyFont="1" applyFill="1" applyBorder="1" applyAlignment="1">
      <alignment vertical="center"/>
    </xf>
    <xf numFmtId="0" fontId="20" fillId="0" borderId="24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16" xfId="0" applyNumberFormat="1" applyFont="1" applyFill="1" applyBorder="1" applyAlignment="1">
      <alignment horizontal="center" vertical="center" textRotation="255" wrapText="1"/>
    </xf>
    <xf numFmtId="0" fontId="15" fillId="0" borderId="10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horizontal="center" vertical="top" textRotation="255" wrapText="1"/>
    </xf>
    <xf numFmtId="0" fontId="8" fillId="0" borderId="12" xfId="0" applyNumberFormat="1" applyFont="1" applyFill="1" applyBorder="1" applyAlignment="1">
      <alignment vertical="top" textRotation="255"/>
    </xf>
    <xf numFmtId="0" fontId="8" fillId="0" borderId="12" xfId="0" applyNumberFormat="1" applyFont="1" applyFill="1" applyBorder="1" applyAlignment="1">
      <alignment vertical="top" textRotation="255" wrapText="1"/>
    </xf>
    <xf numFmtId="0" fontId="16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38" fontId="8" fillId="0" borderId="0" xfId="49" applyFont="1" applyFill="1" applyAlignment="1">
      <alignment vertical="center"/>
    </xf>
    <xf numFmtId="38" fontId="21" fillId="0" borderId="0" xfId="49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center" vertical="center"/>
    </xf>
    <xf numFmtId="38" fontId="21" fillId="0" borderId="15" xfId="49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8" fillId="0" borderId="25" xfId="49" applyFont="1" applyFill="1" applyBorder="1" applyAlignment="1">
      <alignment vertical="center"/>
    </xf>
    <xf numFmtId="0" fontId="8" fillId="0" borderId="10" xfId="0" applyFont="1" applyFill="1" applyBorder="1" applyAlignment="1">
      <alignment vertical="center" textRotation="255"/>
    </xf>
    <xf numFmtId="0" fontId="8" fillId="0" borderId="22" xfId="0" applyFont="1" applyFill="1" applyBorder="1" applyAlignment="1">
      <alignment vertical="center" textRotation="255"/>
    </xf>
    <xf numFmtId="0" fontId="8" fillId="0" borderId="24" xfId="0" applyNumberFormat="1" applyFont="1" applyFill="1" applyBorder="1" applyAlignment="1">
      <alignment vertical="center"/>
    </xf>
    <xf numFmtId="38" fontId="8" fillId="0" borderId="15" xfId="49" applyFont="1" applyFill="1" applyBorder="1" applyAlignment="1">
      <alignment horizontal="right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26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 quotePrefix="1">
      <alignment horizontal="right"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center" vertical="center" shrinkToFit="1"/>
    </xf>
    <xf numFmtId="38" fontId="8" fillId="0" borderId="14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8" fillId="0" borderId="25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82" fontId="8" fillId="0" borderId="1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0" fontId="21" fillId="0" borderId="25" xfId="0" applyNumberFormat="1" applyFont="1" applyFill="1" applyBorder="1" applyAlignment="1">
      <alignment vertical="center"/>
    </xf>
    <xf numFmtId="38" fontId="8" fillId="0" borderId="10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38" fontId="0" fillId="0" borderId="11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38" fontId="21" fillId="0" borderId="10" xfId="49" applyFont="1" applyFill="1" applyBorder="1" applyAlignment="1">
      <alignment vertical="center"/>
    </xf>
    <xf numFmtId="38" fontId="21" fillId="0" borderId="22" xfId="49" applyFont="1" applyFill="1" applyBorder="1" applyAlignment="1">
      <alignment vertical="center"/>
    </xf>
    <xf numFmtId="178" fontId="8" fillId="0" borderId="13" xfId="42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15" xfId="0" applyNumberFormat="1" applyFont="1" applyFill="1" applyBorder="1" applyAlignment="1">
      <alignment vertical="center"/>
    </xf>
    <xf numFmtId="193" fontId="8" fillId="0" borderId="15" xfId="0" applyNumberFormat="1" applyFont="1" applyFill="1" applyBorder="1" applyAlignment="1">
      <alignment horizontal="right" vertical="center"/>
    </xf>
    <xf numFmtId="189" fontId="8" fillId="0" borderId="2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6" fontId="8" fillId="0" borderId="2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24" xfId="0" applyNumberFormat="1" applyFont="1" applyFill="1" applyBorder="1" applyAlignment="1">
      <alignment vertical="center"/>
    </xf>
    <xf numFmtId="186" fontId="8" fillId="0" borderId="15" xfId="0" applyNumberFormat="1" applyFont="1" applyFill="1" applyBorder="1" applyAlignment="1">
      <alignment vertical="center"/>
    </xf>
    <xf numFmtId="198" fontId="8" fillId="0" borderId="20" xfId="0" applyNumberFormat="1" applyFont="1" applyFill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98" fontId="8" fillId="0" borderId="24" xfId="0" applyNumberFormat="1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0" fontId="8" fillId="0" borderId="12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right" vertical="center"/>
    </xf>
    <xf numFmtId="182" fontId="8" fillId="0" borderId="14" xfId="0" applyNumberFormat="1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8" fillId="0" borderId="11" xfId="0" applyNumberFormat="1" applyFont="1" applyFill="1" applyBorder="1" applyAlignment="1" quotePrefix="1">
      <alignment horizontal="right" vertical="center"/>
    </xf>
    <xf numFmtId="178" fontId="8" fillId="0" borderId="1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98" fontId="20" fillId="0" borderId="0" xfId="0" applyNumberFormat="1" applyFont="1" applyFill="1" applyAlignment="1">
      <alignment vertical="center"/>
    </xf>
    <xf numFmtId="38" fontId="20" fillId="0" borderId="0" xfId="49" applyFont="1" applyFill="1" applyBorder="1" applyAlignment="1">
      <alignment horizontal="right" vertical="center"/>
    </xf>
    <xf numFmtId="38" fontId="20" fillId="0" borderId="22" xfId="49" applyFont="1" applyFill="1" applyBorder="1" applyAlignment="1">
      <alignment horizontal="right" vertical="center"/>
    </xf>
    <xf numFmtId="38" fontId="20" fillId="0" borderId="15" xfId="49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8" fontId="8" fillId="0" borderId="0" xfId="49" applyFont="1" applyFill="1" applyAlignment="1">
      <alignment horizontal="right" vertical="center"/>
    </xf>
    <xf numFmtId="0" fontId="8" fillId="0" borderId="13" xfId="0" applyNumberFormat="1" applyFont="1" applyFill="1" applyBorder="1" applyAlignment="1" quotePrefix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6" fillId="0" borderId="0" xfId="0" applyNumberFormat="1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10" xfId="49" applyFont="1" applyFill="1" applyBorder="1" applyAlignment="1">
      <alignment horizontal="right" vertical="center"/>
    </xf>
    <xf numFmtId="38" fontId="8" fillId="0" borderId="22" xfId="49" applyFont="1" applyFill="1" applyBorder="1" applyAlignment="1">
      <alignment horizontal="right" vertical="center"/>
    </xf>
    <xf numFmtId="49" fontId="8" fillId="0" borderId="11" xfId="49" applyNumberFormat="1" applyFont="1" applyFill="1" applyBorder="1" applyAlignment="1">
      <alignment horizontal="right" vertical="center"/>
    </xf>
    <xf numFmtId="49" fontId="8" fillId="0" borderId="0" xfId="49" applyNumberFormat="1" applyFont="1" applyFill="1" applyBorder="1" applyAlignment="1">
      <alignment horizontal="right" vertical="center"/>
    </xf>
    <xf numFmtId="49" fontId="8" fillId="0" borderId="15" xfId="49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34" xfId="0" applyNumberFormat="1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38" fontId="8" fillId="0" borderId="11" xfId="49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34" xfId="0" applyNumberFormat="1" applyFont="1" applyFill="1" applyBorder="1" applyAlignment="1">
      <alignment horizontal="center" vertical="center" textRotation="255" wrapText="1"/>
    </xf>
    <xf numFmtId="0" fontId="8" fillId="0" borderId="16" xfId="0" applyNumberFormat="1" applyFont="1" applyFill="1" applyBorder="1" applyAlignment="1">
      <alignment horizontal="center" vertical="center" textRotation="255" wrapText="1"/>
    </xf>
    <xf numFmtId="0" fontId="8" fillId="0" borderId="18" xfId="0" applyNumberFormat="1" applyFont="1" applyFill="1" applyBorder="1" applyAlignment="1">
      <alignment horizontal="center" vertical="center" textRotation="255" wrapText="1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textRotation="255"/>
    </xf>
    <xf numFmtId="0" fontId="8" fillId="0" borderId="18" xfId="0" applyNumberFormat="1" applyFont="1" applyFill="1" applyBorder="1" applyAlignment="1">
      <alignment horizontal="center" vertical="center" textRotation="255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textRotation="255" wrapText="1"/>
    </xf>
    <xf numFmtId="0" fontId="8" fillId="0" borderId="10" xfId="0" applyNumberFormat="1" applyFont="1" applyFill="1" applyBorder="1" applyAlignment="1">
      <alignment horizontal="center" vertical="center" textRotation="255" wrapText="1"/>
    </xf>
    <xf numFmtId="0" fontId="8" fillId="0" borderId="12" xfId="0" applyNumberFormat="1" applyFont="1" applyFill="1" applyBorder="1" applyAlignment="1">
      <alignment horizontal="center" vertical="center" textRotation="255" wrapText="1"/>
    </xf>
    <xf numFmtId="0" fontId="8" fillId="0" borderId="14" xfId="0" applyNumberFormat="1" applyFont="1" applyFill="1" applyBorder="1" applyAlignment="1">
      <alignment horizontal="center" vertical="center" textRotation="255"/>
    </xf>
    <xf numFmtId="0" fontId="8" fillId="0" borderId="12" xfId="0" applyNumberFormat="1" applyFont="1" applyFill="1" applyBorder="1" applyAlignment="1">
      <alignment horizontal="center" vertical="center" textRotation="255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 textRotation="255"/>
    </xf>
    <xf numFmtId="0" fontId="20" fillId="0" borderId="13" xfId="0" applyFont="1" applyFill="1" applyBorder="1" applyAlignment="1">
      <alignment horizontal="center" vertical="center" textRotation="255"/>
    </xf>
    <xf numFmtId="0" fontId="6" fillId="0" borderId="0" xfId="0" applyNumberFormat="1" applyFont="1" applyFill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B1">
      <selection activeCell="A2" sqref="A2"/>
    </sheetView>
  </sheetViews>
  <sheetFormatPr defaultColWidth="9.00390625" defaultRowHeight="12"/>
  <cols>
    <col min="1" max="16384" width="9.125" style="178" customWidth="1"/>
  </cols>
  <sheetData>
    <row r="1" spans="1:9" ht="12">
      <c r="A1" s="177"/>
      <c r="B1" s="177"/>
      <c r="C1" s="177"/>
      <c r="D1" s="177"/>
      <c r="E1" s="177"/>
      <c r="F1" s="177"/>
      <c r="G1" s="177"/>
      <c r="H1" s="177"/>
      <c r="I1" s="177"/>
    </row>
    <row r="2" spans="1:9" ht="12">
      <c r="A2" s="177"/>
      <c r="B2" s="177"/>
      <c r="C2" s="177"/>
      <c r="D2" s="177"/>
      <c r="E2" s="177"/>
      <c r="F2" s="177"/>
      <c r="G2" s="177"/>
      <c r="H2" s="177"/>
      <c r="I2" s="177"/>
    </row>
    <row r="3" spans="1:9" ht="12">
      <c r="A3" s="177"/>
      <c r="B3" s="177"/>
      <c r="C3" s="177"/>
      <c r="D3" s="177"/>
      <c r="E3" s="177"/>
      <c r="F3" s="177"/>
      <c r="G3" s="177"/>
      <c r="H3" s="177"/>
      <c r="I3" s="177"/>
    </row>
    <row r="4" spans="1:9" ht="12">
      <c r="A4" s="177"/>
      <c r="B4" s="177"/>
      <c r="C4" s="177"/>
      <c r="D4" s="177"/>
      <c r="E4" s="177"/>
      <c r="F4" s="177"/>
      <c r="G4" s="177"/>
      <c r="H4" s="177"/>
      <c r="I4" s="177"/>
    </row>
    <row r="5" spans="1:9" ht="12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2">
      <c r="A6" s="177"/>
      <c r="B6" s="177"/>
      <c r="C6" s="177"/>
      <c r="D6" s="177"/>
      <c r="E6" s="177"/>
      <c r="F6" s="177"/>
      <c r="G6" s="177"/>
      <c r="H6" s="177"/>
      <c r="I6" s="177"/>
    </row>
    <row r="7" spans="1:9" ht="12">
      <c r="A7" s="177"/>
      <c r="B7" s="177"/>
      <c r="C7" s="177"/>
      <c r="D7" s="177"/>
      <c r="E7" s="177"/>
      <c r="F7" s="177"/>
      <c r="G7" s="177"/>
      <c r="H7" s="177"/>
      <c r="I7" s="177"/>
    </row>
    <row r="8" spans="1:9" ht="12">
      <c r="A8" s="177"/>
      <c r="B8" s="177"/>
      <c r="C8" s="177"/>
      <c r="D8" s="177"/>
      <c r="E8" s="177"/>
      <c r="F8" s="177"/>
      <c r="G8" s="177"/>
      <c r="H8" s="177"/>
      <c r="I8" s="177"/>
    </row>
    <row r="9" spans="1:9" ht="12">
      <c r="A9" s="177"/>
      <c r="B9" s="177"/>
      <c r="C9" s="177"/>
      <c r="D9" s="177"/>
      <c r="E9" s="177"/>
      <c r="F9" s="177"/>
      <c r="G9" s="177"/>
      <c r="H9" s="177"/>
      <c r="I9" s="177"/>
    </row>
    <row r="10" spans="1:9" ht="12">
      <c r="A10" s="177"/>
      <c r="B10" s="177"/>
      <c r="C10" s="177"/>
      <c r="D10" s="177"/>
      <c r="E10" s="177"/>
      <c r="F10" s="177"/>
      <c r="G10" s="177"/>
      <c r="H10" s="177"/>
      <c r="I10" s="177"/>
    </row>
    <row r="11" spans="1:9" ht="12">
      <c r="A11" s="177"/>
      <c r="B11" s="177"/>
      <c r="C11" s="177"/>
      <c r="D11" s="177"/>
      <c r="E11" s="177"/>
      <c r="F11" s="177"/>
      <c r="G11" s="177"/>
      <c r="H11" s="177"/>
      <c r="I11" s="177"/>
    </row>
    <row r="12" spans="1:9" ht="12">
      <c r="A12" s="177"/>
      <c r="B12" s="177"/>
      <c r="C12" s="177"/>
      <c r="D12" s="177"/>
      <c r="E12" s="177"/>
      <c r="F12" s="177"/>
      <c r="G12" s="177"/>
      <c r="H12" s="177"/>
      <c r="I12" s="177"/>
    </row>
    <row r="13" spans="1:9" ht="12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1:11" ht="45" customHeight="1">
      <c r="A14" s="249" t="s">
        <v>186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</row>
    <row r="15" spans="1:9" ht="12">
      <c r="A15" s="177"/>
      <c r="B15" s="177"/>
      <c r="C15" s="177"/>
      <c r="D15" s="177"/>
      <c r="E15" s="177"/>
      <c r="F15" s="177"/>
      <c r="G15" s="177"/>
      <c r="H15" s="177"/>
      <c r="I15" s="177"/>
    </row>
    <row r="16" spans="1:9" ht="12">
      <c r="A16" s="177"/>
      <c r="B16" s="177"/>
      <c r="C16" s="177"/>
      <c r="D16" s="177"/>
      <c r="E16" s="177"/>
      <c r="F16" s="177"/>
      <c r="G16" s="177"/>
      <c r="H16" s="177"/>
      <c r="I16" s="177"/>
    </row>
    <row r="17" spans="1:9" ht="12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9" ht="12">
      <c r="A18" s="177"/>
      <c r="B18" s="177"/>
      <c r="C18" s="177"/>
      <c r="D18" s="177"/>
      <c r="E18" s="177"/>
      <c r="F18" s="177"/>
      <c r="G18" s="177"/>
      <c r="H18" s="177"/>
      <c r="I18" s="177"/>
    </row>
    <row r="19" spans="1:9" ht="12">
      <c r="A19" s="177"/>
      <c r="B19" s="177"/>
      <c r="C19" s="177"/>
      <c r="D19" s="177"/>
      <c r="E19" s="177"/>
      <c r="F19" s="177"/>
      <c r="G19" s="177"/>
      <c r="H19" s="177"/>
      <c r="I19" s="177"/>
    </row>
    <row r="20" spans="1:9" ht="12">
      <c r="A20" s="177"/>
      <c r="B20" s="177"/>
      <c r="C20" s="177"/>
      <c r="D20" s="177"/>
      <c r="E20" s="177"/>
      <c r="F20" s="177"/>
      <c r="G20" s="177"/>
      <c r="H20" s="177"/>
      <c r="I20" s="177"/>
    </row>
    <row r="21" spans="1:9" ht="12">
      <c r="A21" s="177"/>
      <c r="B21" s="177"/>
      <c r="C21" s="177"/>
      <c r="D21" s="177"/>
      <c r="E21" s="177"/>
      <c r="F21" s="177"/>
      <c r="G21" s="177"/>
      <c r="H21" s="177"/>
      <c r="I21" s="177"/>
    </row>
    <row r="22" spans="1:9" ht="12">
      <c r="A22" s="177"/>
      <c r="B22" s="177"/>
      <c r="C22" s="177"/>
      <c r="D22" s="177"/>
      <c r="E22" s="177"/>
      <c r="F22" s="177"/>
      <c r="G22" s="177"/>
      <c r="H22" s="177"/>
      <c r="I22" s="177"/>
    </row>
    <row r="23" spans="1:9" ht="12">
      <c r="A23" s="177"/>
      <c r="B23" s="177"/>
      <c r="C23" s="177"/>
      <c r="D23" s="177"/>
      <c r="E23" s="177"/>
      <c r="F23" s="177"/>
      <c r="G23" s="177"/>
      <c r="H23" s="177"/>
      <c r="I23" s="177"/>
    </row>
    <row r="24" spans="1:9" ht="12">
      <c r="A24" s="177"/>
      <c r="B24" s="177"/>
      <c r="C24" s="177"/>
      <c r="D24" s="177"/>
      <c r="E24" s="177"/>
      <c r="F24" s="177"/>
      <c r="G24" s="177"/>
      <c r="H24" s="177"/>
      <c r="I24" s="177"/>
    </row>
    <row r="25" spans="1:9" ht="12">
      <c r="A25" s="177"/>
      <c r="B25" s="177"/>
      <c r="C25" s="177"/>
      <c r="D25" s="177"/>
      <c r="E25" s="177"/>
      <c r="F25" s="177"/>
      <c r="G25" s="177"/>
      <c r="H25" s="177"/>
      <c r="I25" s="177"/>
    </row>
    <row r="26" spans="1:9" ht="12">
      <c r="A26" s="177"/>
      <c r="B26" s="177"/>
      <c r="C26" s="177"/>
      <c r="D26" s="177"/>
      <c r="E26" s="177"/>
      <c r="F26" s="177"/>
      <c r="G26" s="177"/>
      <c r="H26" s="177"/>
      <c r="I26" s="177"/>
    </row>
    <row r="27" spans="1:9" ht="12">
      <c r="A27" s="177"/>
      <c r="B27" s="177"/>
      <c r="C27" s="177"/>
      <c r="D27" s="177"/>
      <c r="E27" s="177"/>
      <c r="F27" s="177"/>
      <c r="G27" s="177"/>
      <c r="H27" s="177"/>
      <c r="I27" s="177"/>
    </row>
    <row r="28" spans="1:9" ht="12">
      <c r="A28" s="177"/>
      <c r="B28" s="177"/>
      <c r="C28" s="177"/>
      <c r="D28" s="177"/>
      <c r="E28" s="177"/>
      <c r="F28" s="177"/>
      <c r="G28" s="177"/>
      <c r="H28" s="177"/>
      <c r="I28" s="177"/>
    </row>
    <row r="29" spans="1:9" ht="12">
      <c r="A29" s="177"/>
      <c r="B29" s="177"/>
      <c r="C29" s="177"/>
      <c r="D29" s="177"/>
      <c r="E29" s="177"/>
      <c r="F29" s="177"/>
      <c r="G29" s="177"/>
      <c r="H29" s="177"/>
      <c r="I29" s="177"/>
    </row>
    <row r="30" spans="1:9" ht="12">
      <c r="A30" s="177"/>
      <c r="B30" s="177"/>
      <c r="C30" s="177"/>
      <c r="D30" s="177"/>
      <c r="E30" s="177"/>
      <c r="F30" s="177"/>
      <c r="G30" s="177"/>
      <c r="H30" s="177"/>
      <c r="I30" s="177"/>
    </row>
    <row r="31" spans="1:9" ht="12">
      <c r="A31" s="177"/>
      <c r="B31" s="177"/>
      <c r="C31" s="177"/>
      <c r="D31" s="177"/>
      <c r="E31" s="177"/>
      <c r="F31" s="177"/>
      <c r="G31" s="177"/>
      <c r="H31" s="177"/>
      <c r="I31" s="177"/>
    </row>
    <row r="32" spans="1:9" ht="12">
      <c r="A32" s="177"/>
      <c r="B32" s="177"/>
      <c r="C32" s="177"/>
      <c r="D32" s="177"/>
      <c r="E32" s="177"/>
      <c r="F32" s="177"/>
      <c r="G32" s="177"/>
      <c r="H32" s="177"/>
      <c r="I32" s="177"/>
    </row>
    <row r="33" spans="1:9" ht="12">
      <c r="A33" s="177"/>
      <c r="B33" s="177"/>
      <c r="C33" s="177"/>
      <c r="D33" s="177"/>
      <c r="E33" s="177"/>
      <c r="F33" s="177"/>
      <c r="G33" s="177"/>
      <c r="H33" s="177"/>
      <c r="I33" s="177"/>
    </row>
    <row r="34" spans="1:9" ht="12">
      <c r="A34" s="177"/>
      <c r="B34" s="177"/>
      <c r="C34" s="177"/>
      <c r="D34" s="177"/>
      <c r="E34" s="177"/>
      <c r="F34" s="177"/>
      <c r="G34" s="177"/>
      <c r="H34" s="177"/>
      <c r="I34" s="177"/>
    </row>
    <row r="35" spans="1:9" ht="12">
      <c r="A35" s="177"/>
      <c r="B35" s="177"/>
      <c r="C35" s="177"/>
      <c r="D35" s="177"/>
      <c r="E35" s="177"/>
      <c r="F35" s="177"/>
      <c r="G35" s="177"/>
      <c r="H35" s="177"/>
      <c r="I35" s="177"/>
    </row>
    <row r="36" spans="1:9" ht="12">
      <c r="A36" s="177"/>
      <c r="B36" s="177"/>
      <c r="C36" s="177"/>
      <c r="D36" s="177"/>
      <c r="E36" s="177"/>
      <c r="F36" s="177"/>
      <c r="G36" s="177"/>
      <c r="H36" s="177"/>
      <c r="I36" s="177"/>
    </row>
    <row r="37" spans="1:9" ht="12">
      <c r="A37" s="177"/>
      <c r="B37" s="177"/>
      <c r="C37" s="177"/>
      <c r="D37" s="177"/>
      <c r="E37" s="177"/>
      <c r="F37" s="177"/>
      <c r="G37" s="177"/>
      <c r="H37" s="177"/>
      <c r="I37" s="177"/>
    </row>
    <row r="38" spans="1:9" ht="12">
      <c r="A38" s="177"/>
      <c r="B38" s="177"/>
      <c r="C38" s="177"/>
      <c r="D38" s="177"/>
      <c r="E38" s="177"/>
      <c r="F38" s="177"/>
      <c r="G38" s="177"/>
      <c r="H38" s="177"/>
      <c r="I38" s="177"/>
    </row>
    <row r="39" spans="1:9" ht="12">
      <c r="A39" s="177"/>
      <c r="B39" s="177"/>
      <c r="C39" s="177"/>
      <c r="D39" s="177"/>
      <c r="E39" s="177"/>
      <c r="F39" s="177"/>
      <c r="G39" s="177"/>
      <c r="H39" s="177"/>
      <c r="I39" s="177"/>
    </row>
    <row r="40" spans="1:9" ht="12">
      <c r="A40" s="177"/>
      <c r="B40" s="177"/>
      <c r="C40" s="177"/>
      <c r="D40" s="177"/>
      <c r="E40" s="177"/>
      <c r="F40" s="177"/>
      <c r="G40" s="177"/>
      <c r="H40" s="177"/>
      <c r="I40" s="177"/>
    </row>
    <row r="41" spans="1:9" ht="12">
      <c r="A41" s="177"/>
      <c r="B41" s="177"/>
      <c r="C41" s="177"/>
      <c r="D41" s="177"/>
      <c r="E41" s="177"/>
      <c r="F41" s="177"/>
      <c r="G41" s="177"/>
      <c r="H41" s="177"/>
      <c r="I41" s="177"/>
    </row>
    <row r="42" spans="1:9" ht="12">
      <c r="A42" s="177"/>
      <c r="B42" s="177"/>
      <c r="C42" s="177"/>
      <c r="D42" s="177"/>
      <c r="E42" s="177"/>
      <c r="F42" s="177"/>
      <c r="G42" s="177"/>
      <c r="H42" s="177"/>
      <c r="I42" s="177"/>
    </row>
    <row r="43" spans="1:9" ht="12">
      <c r="A43" s="177"/>
      <c r="B43" s="177"/>
      <c r="C43" s="177"/>
      <c r="D43" s="177"/>
      <c r="E43" s="177"/>
      <c r="F43" s="177"/>
      <c r="G43" s="177"/>
      <c r="H43" s="177"/>
      <c r="I43" s="177"/>
    </row>
    <row r="44" spans="1:9" ht="12">
      <c r="A44" s="177"/>
      <c r="B44" s="177"/>
      <c r="C44" s="177"/>
      <c r="D44" s="177"/>
      <c r="E44" s="177"/>
      <c r="F44" s="177"/>
      <c r="G44" s="177"/>
      <c r="H44" s="177"/>
      <c r="I44" s="177"/>
    </row>
    <row r="45" spans="1:9" ht="12">
      <c r="A45" s="177"/>
      <c r="B45" s="177"/>
      <c r="C45" s="177"/>
      <c r="D45" s="177"/>
      <c r="E45" s="177"/>
      <c r="F45" s="177"/>
      <c r="G45" s="177"/>
      <c r="H45" s="177"/>
      <c r="I45" s="177"/>
    </row>
    <row r="46" spans="1:9" ht="12">
      <c r="A46" s="177"/>
      <c r="B46" s="177"/>
      <c r="C46" s="177"/>
      <c r="D46" s="177"/>
      <c r="E46" s="177"/>
      <c r="F46" s="177"/>
      <c r="G46" s="177"/>
      <c r="H46" s="177"/>
      <c r="I46" s="177"/>
    </row>
    <row r="47" spans="1:9" ht="12">
      <c r="A47" s="177"/>
      <c r="B47" s="177"/>
      <c r="C47" s="177"/>
      <c r="D47" s="177"/>
      <c r="E47" s="177"/>
      <c r="F47" s="177"/>
      <c r="G47" s="177"/>
      <c r="H47" s="177"/>
      <c r="I47" s="177"/>
    </row>
    <row r="48" spans="1:9" ht="12">
      <c r="A48" s="177"/>
      <c r="B48" s="177"/>
      <c r="C48" s="177"/>
      <c r="D48" s="177"/>
      <c r="E48" s="177"/>
      <c r="F48" s="177"/>
      <c r="G48" s="177"/>
      <c r="H48" s="177"/>
      <c r="I48" s="177"/>
    </row>
    <row r="49" spans="1:9" ht="12">
      <c r="A49" s="177"/>
      <c r="B49" s="177"/>
      <c r="C49" s="177"/>
      <c r="D49" s="177"/>
      <c r="E49" s="177"/>
      <c r="F49" s="177"/>
      <c r="G49" s="177"/>
      <c r="H49" s="177"/>
      <c r="I49" s="177"/>
    </row>
    <row r="50" spans="1:9" ht="12">
      <c r="A50" s="177"/>
      <c r="B50" s="177"/>
      <c r="C50" s="177"/>
      <c r="D50" s="177"/>
      <c r="E50" s="177"/>
      <c r="F50" s="177"/>
      <c r="G50" s="177"/>
      <c r="H50" s="177"/>
      <c r="I50" s="177"/>
    </row>
    <row r="51" spans="1:9" ht="12">
      <c r="A51" s="177"/>
      <c r="B51" s="177"/>
      <c r="C51" s="177"/>
      <c r="D51" s="177"/>
      <c r="E51" s="177"/>
      <c r="F51" s="177"/>
      <c r="G51" s="177"/>
      <c r="H51" s="177"/>
      <c r="I51" s="177"/>
    </row>
    <row r="52" spans="1:9" ht="12">
      <c r="A52" s="177"/>
      <c r="B52" s="177"/>
      <c r="C52" s="177"/>
      <c r="D52" s="177"/>
      <c r="E52" s="177"/>
      <c r="F52" s="177"/>
      <c r="G52" s="177"/>
      <c r="H52" s="177"/>
      <c r="I52" s="177"/>
    </row>
    <row r="53" spans="1:9" ht="12">
      <c r="A53" s="177"/>
      <c r="B53" s="177"/>
      <c r="C53" s="177"/>
      <c r="D53" s="177"/>
      <c r="E53" s="177"/>
      <c r="F53" s="177"/>
      <c r="G53" s="177"/>
      <c r="H53" s="177"/>
      <c r="I53" s="177"/>
    </row>
    <row r="54" spans="1:9" ht="12">
      <c r="A54" s="177"/>
      <c r="B54" s="177"/>
      <c r="C54" s="177"/>
      <c r="D54" s="177"/>
      <c r="E54" s="177"/>
      <c r="F54" s="177"/>
      <c r="G54" s="177"/>
      <c r="H54" s="177"/>
      <c r="I54" s="177"/>
    </row>
    <row r="55" spans="1:9" ht="12">
      <c r="A55" s="177"/>
      <c r="B55" s="177"/>
      <c r="C55" s="177"/>
      <c r="D55" s="177"/>
      <c r="E55" s="177"/>
      <c r="F55" s="177"/>
      <c r="G55" s="177"/>
      <c r="H55" s="177"/>
      <c r="I55" s="177"/>
    </row>
    <row r="56" spans="1:9" ht="12">
      <c r="A56" s="177"/>
      <c r="B56" s="177"/>
      <c r="C56" s="177"/>
      <c r="D56" s="177"/>
      <c r="E56" s="177"/>
      <c r="F56" s="177"/>
      <c r="G56" s="177"/>
      <c r="H56" s="177"/>
      <c r="I56" s="177"/>
    </row>
    <row r="57" spans="1:9" ht="12">
      <c r="A57" s="177"/>
      <c r="B57" s="177"/>
      <c r="C57" s="177"/>
      <c r="D57" s="177"/>
      <c r="E57" s="177"/>
      <c r="F57" s="177"/>
      <c r="G57" s="177"/>
      <c r="H57" s="177"/>
      <c r="I57" s="177"/>
    </row>
  </sheetData>
  <sheetProtection/>
  <mergeCells count="1">
    <mergeCell ref="A14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7" sqref="C17:H21"/>
    </sheetView>
  </sheetViews>
  <sheetFormatPr defaultColWidth="7.00390625" defaultRowHeight="12"/>
  <cols>
    <col min="1" max="1" width="7.875" style="178" customWidth="1"/>
    <col min="2" max="2" width="10.75390625" style="87" customWidth="1"/>
    <col min="3" max="3" width="10.125" style="87" customWidth="1"/>
    <col min="4" max="8" width="9.75390625" style="87" customWidth="1"/>
    <col min="9" max="10" width="10.25390625" style="87" customWidth="1"/>
    <col min="11" max="16384" width="7.00390625" style="178" customWidth="1"/>
  </cols>
  <sheetData>
    <row r="1" spans="1:10" s="27" customFormat="1" ht="17.25" customHeight="1">
      <c r="A1" s="256" t="s">
        <v>192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s="27" customFormat="1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s="27" customFormat="1" ht="18" customHeight="1" thickBot="1">
      <c r="A3" s="76"/>
      <c r="B3" s="68"/>
      <c r="C3" s="68"/>
      <c r="D3" s="68"/>
      <c r="E3" s="68"/>
      <c r="F3" s="68"/>
      <c r="G3" s="68"/>
      <c r="H3" s="68"/>
      <c r="I3" s="68"/>
      <c r="J3" s="71" t="s">
        <v>194</v>
      </c>
    </row>
    <row r="4" spans="1:10" s="27" customFormat="1" ht="21" customHeight="1">
      <c r="A4" s="293" t="s">
        <v>132</v>
      </c>
      <c r="B4" s="262" t="s">
        <v>133</v>
      </c>
      <c r="C4" s="250" t="s">
        <v>139</v>
      </c>
      <c r="D4" s="251"/>
      <c r="E4" s="251"/>
      <c r="F4" s="251"/>
      <c r="G4" s="251"/>
      <c r="H4" s="251"/>
      <c r="I4" s="251"/>
      <c r="J4" s="251"/>
    </row>
    <row r="5" spans="1:10" s="27" customFormat="1" ht="21" customHeight="1">
      <c r="A5" s="293"/>
      <c r="B5" s="294"/>
      <c r="C5" s="298" t="s">
        <v>185</v>
      </c>
      <c r="D5" s="299"/>
      <c r="E5" s="299"/>
      <c r="F5" s="299"/>
      <c r="G5" s="299"/>
      <c r="H5" s="309"/>
      <c r="I5" s="114" t="s">
        <v>110</v>
      </c>
      <c r="J5" s="148" t="s">
        <v>111</v>
      </c>
    </row>
    <row r="6" spans="1:10" s="27" customFormat="1" ht="21" customHeight="1">
      <c r="A6" s="274"/>
      <c r="B6" s="295"/>
      <c r="C6" s="29" t="s">
        <v>25</v>
      </c>
      <c r="D6" s="29" t="s">
        <v>112</v>
      </c>
      <c r="E6" s="29" t="s">
        <v>113</v>
      </c>
      <c r="F6" s="29" t="s">
        <v>114</v>
      </c>
      <c r="G6" s="29" t="s">
        <v>115</v>
      </c>
      <c r="H6" s="149" t="s">
        <v>116</v>
      </c>
      <c r="I6" s="29" t="s">
        <v>117</v>
      </c>
      <c r="J6" s="29" t="s">
        <v>118</v>
      </c>
    </row>
    <row r="7" spans="1:10" s="27" customFormat="1" ht="24.75" customHeight="1">
      <c r="A7" s="254" t="s">
        <v>153</v>
      </c>
      <c r="B7" s="115" t="s">
        <v>149</v>
      </c>
      <c r="C7" s="15">
        <v>1456</v>
      </c>
      <c r="D7" s="1">
        <v>476</v>
      </c>
      <c r="E7" s="1">
        <v>136</v>
      </c>
      <c r="F7" s="1">
        <v>23</v>
      </c>
      <c r="G7" s="1">
        <v>4</v>
      </c>
      <c r="H7" s="49" t="s">
        <v>122</v>
      </c>
      <c r="I7" s="2">
        <v>69706</v>
      </c>
      <c r="J7" s="1">
        <v>2.6</v>
      </c>
    </row>
    <row r="8" spans="1:10" s="27" customFormat="1" ht="24.75" customHeight="1">
      <c r="A8" s="254"/>
      <c r="B8" s="28" t="s">
        <v>150</v>
      </c>
      <c r="C8" s="15">
        <v>543</v>
      </c>
      <c r="D8" s="2">
        <v>257</v>
      </c>
      <c r="E8" s="2">
        <v>80</v>
      </c>
      <c r="F8" s="2">
        <v>23</v>
      </c>
      <c r="G8" s="2">
        <v>8</v>
      </c>
      <c r="H8" s="2">
        <v>1</v>
      </c>
      <c r="I8" s="2">
        <v>20184</v>
      </c>
      <c r="J8" s="150">
        <v>2.9</v>
      </c>
    </row>
    <row r="9" spans="1:10" s="27" customFormat="1" ht="24.75" customHeight="1">
      <c r="A9" s="254"/>
      <c r="B9" s="31" t="s">
        <v>151</v>
      </c>
      <c r="C9" s="15">
        <v>699</v>
      </c>
      <c r="D9" s="2">
        <v>267</v>
      </c>
      <c r="E9" s="2">
        <v>79</v>
      </c>
      <c r="F9" s="2">
        <v>18</v>
      </c>
      <c r="G9" s="2">
        <v>5</v>
      </c>
      <c r="H9" s="2">
        <v>1</v>
      </c>
      <c r="I9" s="2">
        <v>26568</v>
      </c>
      <c r="J9" s="150">
        <v>2.8</v>
      </c>
    </row>
    <row r="10" spans="1:10" s="27" customFormat="1" ht="24.75" customHeight="1">
      <c r="A10" s="254"/>
      <c r="B10" s="31" t="s">
        <v>152</v>
      </c>
      <c r="C10" s="15">
        <v>760</v>
      </c>
      <c r="D10" s="2">
        <v>220</v>
      </c>
      <c r="E10" s="2">
        <v>72</v>
      </c>
      <c r="F10" s="2">
        <v>15</v>
      </c>
      <c r="G10" s="2">
        <v>2</v>
      </c>
      <c r="H10" s="75">
        <v>3</v>
      </c>
      <c r="I10" s="2">
        <v>36487</v>
      </c>
      <c r="J10" s="150">
        <v>2.6</v>
      </c>
    </row>
    <row r="11" spans="1:10" s="27" customFormat="1" ht="24.75" customHeight="1">
      <c r="A11" s="257"/>
      <c r="B11" s="34" t="s">
        <v>125</v>
      </c>
      <c r="C11" s="6">
        <f aca="true" t="shared" si="0" ref="C11:I11">SUM(C7:C10)</f>
        <v>3458</v>
      </c>
      <c r="D11" s="7">
        <f t="shared" si="0"/>
        <v>1220</v>
      </c>
      <c r="E11" s="7">
        <f t="shared" si="0"/>
        <v>367</v>
      </c>
      <c r="F11" s="7">
        <f t="shared" si="0"/>
        <v>79</v>
      </c>
      <c r="G11" s="7">
        <f t="shared" si="0"/>
        <v>19</v>
      </c>
      <c r="H11" s="7">
        <f t="shared" si="0"/>
        <v>5</v>
      </c>
      <c r="I11" s="7">
        <f t="shared" si="0"/>
        <v>152945</v>
      </c>
      <c r="J11" s="141">
        <v>2.7</v>
      </c>
    </row>
    <row r="12" spans="1:10" s="27" customFormat="1" ht="24.75" customHeight="1">
      <c r="A12" s="254" t="s">
        <v>207</v>
      </c>
      <c r="B12" s="115" t="s">
        <v>149</v>
      </c>
      <c r="C12" s="121">
        <v>1275</v>
      </c>
      <c r="D12" s="121">
        <v>376</v>
      </c>
      <c r="E12" s="121">
        <v>113</v>
      </c>
      <c r="F12" s="121">
        <v>12</v>
      </c>
      <c r="G12" s="121">
        <v>7</v>
      </c>
      <c r="H12" s="121">
        <v>2</v>
      </c>
      <c r="I12" s="121">
        <v>67356</v>
      </c>
      <c r="J12" s="232">
        <v>2.5</v>
      </c>
    </row>
    <row r="13" spans="1:11" s="27" customFormat="1" ht="24.75" customHeight="1">
      <c r="A13" s="254"/>
      <c r="B13" s="28" t="s">
        <v>150</v>
      </c>
      <c r="C13" s="121">
        <v>460</v>
      </c>
      <c r="D13" s="121">
        <v>206</v>
      </c>
      <c r="E13" s="121">
        <v>62</v>
      </c>
      <c r="F13" s="121">
        <v>21</v>
      </c>
      <c r="G13" s="121">
        <v>5</v>
      </c>
      <c r="H13" s="121">
        <v>2</v>
      </c>
      <c r="I13" s="121">
        <v>19441</v>
      </c>
      <c r="J13" s="232">
        <v>2.7</v>
      </c>
      <c r="K13" s="66"/>
    </row>
    <row r="14" spans="1:14" s="27" customFormat="1" ht="24.75" customHeight="1">
      <c r="A14" s="254"/>
      <c r="B14" s="31" t="s">
        <v>151</v>
      </c>
      <c r="C14" s="121">
        <v>631</v>
      </c>
      <c r="D14" s="121">
        <v>209</v>
      </c>
      <c r="E14" s="121">
        <v>65</v>
      </c>
      <c r="F14" s="121">
        <v>17</v>
      </c>
      <c r="G14" s="121">
        <v>1</v>
      </c>
      <c r="H14" s="121">
        <v>1</v>
      </c>
      <c r="I14" s="121">
        <v>26281</v>
      </c>
      <c r="J14" s="232">
        <v>2.7</v>
      </c>
      <c r="M14" s="66"/>
      <c r="N14" s="66"/>
    </row>
    <row r="15" spans="1:14" s="27" customFormat="1" ht="24.75" customHeight="1">
      <c r="A15" s="254"/>
      <c r="B15" s="31" t="s">
        <v>152</v>
      </c>
      <c r="C15" s="121">
        <v>731</v>
      </c>
      <c r="D15" s="121">
        <v>191</v>
      </c>
      <c r="E15" s="121">
        <v>57</v>
      </c>
      <c r="F15" s="121">
        <v>11</v>
      </c>
      <c r="G15" s="121">
        <v>6</v>
      </c>
      <c r="H15" s="121">
        <v>2</v>
      </c>
      <c r="I15" s="121">
        <v>37528</v>
      </c>
      <c r="J15" s="232">
        <v>2.5</v>
      </c>
      <c r="N15" s="66"/>
    </row>
    <row r="16" spans="1:10" s="27" customFormat="1" ht="24.75" customHeight="1">
      <c r="A16" s="254"/>
      <c r="B16" s="31" t="s">
        <v>125</v>
      </c>
      <c r="C16" s="15">
        <f aca="true" t="shared" si="1" ref="C16:I16">SUM(C12:C15)</f>
        <v>3097</v>
      </c>
      <c r="D16" s="2">
        <f t="shared" si="1"/>
        <v>982</v>
      </c>
      <c r="E16" s="2">
        <f t="shared" si="1"/>
        <v>297</v>
      </c>
      <c r="F16" s="2">
        <f t="shared" si="1"/>
        <v>61</v>
      </c>
      <c r="G16" s="2">
        <f t="shared" si="1"/>
        <v>19</v>
      </c>
      <c r="H16" s="2">
        <f t="shared" si="1"/>
        <v>7</v>
      </c>
      <c r="I16" s="2">
        <f t="shared" si="1"/>
        <v>150606</v>
      </c>
      <c r="J16" s="232">
        <v>2.6</v>
      </c>
    </row>
    <row r="17" spans="1:10" s="27" customFormat="1" ht="24.75" customHeight="1">
      <c r="A17" s="253" t="s">
        <v>299</v>
      </c>
      <c r="B17" s="282" t="s">
        <v>310</v>
      </c>
      <c r="C17" s="303">
        <v>2557</v>
      </c>
      <c r="D17" s="300">
        <v>713</v>
      </c>
      <c r="E17" s="300">
        <v>177</v>
      </c>
      <c r="F17" s="300">
        <v>50</v>
      </c>
      <c r="G17" s="300">
        <v>8</v>
      </c>
      <c r="H17" s="300">
        <v>5</v>
      </c>
      <c r="I17" s="300">
        <v>148142</v>
      </c>
      <c r="J17" s="306" t="s">
        <v>311</v>
      </c>
    </row>
    <row r="18" spans="1:11" s="27" customFormat="1" ht="24.75" customHeight="1">
      <c r="A18" s="254"/>
      <c r="B18" s="283"/>
      <c r="C18" s="304"/>
      <c r="D18" s="301"/>
      <c r="E18" s="301"/>
      <c r="F18" s="301"/>
      <c r="G18" s="301"/>
      <c r="H18" s="301"/>
      <c r="I18" s="301"/>
      <c r="J18" s="307"/>
      <c r="K18" s="66"/>
    </row>
    <row r="19" spans="1:14" s="27" customFormat="1" ht="24.75" customHeight="1">
      <c r="A19" s="254"/>
      <c r="B19" s="283"/>
      <c r="C19" s="304"/>
      <c r="D19" s="301"/>
      <c r="E19" s="301"/>
      <c r="F19" s="301"/>
      <c r="G19" s="301"/>
      <c r="H19" s="301"/>
      <c r="I19" s="301"/>
      <c r="J19" s="307"/>
      <c r="M19" s="66"/>
      <c r="N19" s="66"/>
    </row>
    <row r="20" spans="1:14" s="27" customFormat="1" ht="24.75" customHeight="1">
      <c r="A20" s="254"/>
      <c r="B20" s="283"/>
      <c r="C20" s="304"/>
      <c r="D20" s="301"/>
      <c r="E20" s="301"/>
      <c r="F20" s="301"/>
      <c r="G20" s="301"/>
      <c r="H20" s="301"/>
      <c r="I20" s="301"/>
      <c r="J20" s="307"/>
      <c r="N20" s="66"/>
    </row>
    <row r="21" spans="1:14" s="27" customFormat="1" ht="24.75" customHeight="1" thickBot="1">
      <c r="A21" s="255"/>
      <c r="B21" s="264"/>
      <c r="C21" s="305"/>
      <c r="D21" s="302"/>
      <c r="E21" s="302"/>
      <c r="F21" s="302"/>
      <c r="G21" s="302"/>
      <c r="H21" s="302"/>
      <c r="I21" s="302"/>
      <c r="J21" s="308"/>
      <c r="N21" s="66"/>
    </row>
    <row r="22" spans="1:10" s="27" customFormat="1" ht="24.75" customHeight="1">
      <c r="A22" s="177"/>
      <c r="B22" s="86"/>
      <c r="C22" s="151"/>
      <c r="D22" s="151"/>
      <c r="E22" s="151"/>
      <c r="F22" s="151"/>
      <c r="G22" s="151"/>
      <c r="H22" s="4"/>
      <c r="I22" s="4"/>
      <c r="J22" s="152"/>
    </row>
    <row r="24" spans="3:10" ht="14.25" customHeight="1">
      <c r="C24" s="188"/>
      <c r="D24" s="188"/>
      <c r="E24" s="188"/>
      <c r="F24" s="188"/>
      <c r="G24" s="188"/>
      <c r="H24" s="188"/>
      <c r="I24" s="188"/>
      <c r="J24" s="188"/>
    </row>
    <row r="25" spans="3:10" ht="12">
      <c r="C25" s="111"/>
      <c r="D25" s="111"/>
      <c r="E25" s="111"/>
      <c r="F25" s="111"/>
      <c r="G25" s="111"/>
      <c r="H25" s="111"/>
      <c r="I25" s="111"/>
      <c r="J25" s="111"/>
    </row>
    <row r="26" spans="3:10" ht="12">
      <c r="C26" s="111"/>
      <c r="D26" s="111"/>
      <c r="E26" s="111"/>
      <c r="F26" s="111"/>
      <c r="G26" s="111"/>
      <c r="H26" s="111"/>
      <c r="I26" s="111"/>
      <c r="J26" s="111"/>
    </row>
  </sheetData>
  <sheetProtection/>
  <mergeCells count="17">
    <mergeCell ref="B17:B21"/>
    <mergeCell ref="E17:E21"/>
    <mergeCell ref="F17:F21"/>
    <mergeCell ref="G17:G21"/>
    <mergeCell ref="H17:H21"/>
    <mergeCell ref="I17:I21"/>
    <mergeCell ref="D17:D21"/>
    <mergeCell ref="J17:J21"/>
    <mergeCell ref="A17:A21"/>
    <mergeCell ref="A1:J1"/>
    <mergeCell ref="C5:H5"/>
    <mergeCell ref="A4:A6"/>
    <mergeCell ref="B4:B6"/>
    <mergeCell ref="A7:A11"/>
    <mergeCell ref="A12:A16"/>
    <mergeCell ref="C4:J4"/>
    <mergeCell ref="C17:C21"/>
  </mergeCells>
  <printOptions horizontalCentered="1" verticalCentered="1"/>
  <pageMargins left="0.8267716535433072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8" sqref="C18"/>
    </sheetView>
  </sheetViews>
  <sheetFormatPr defaultColWidth="7.00390625" defaultRowHeight="12"/>
  <cols>
    <col min="1" max="1" width="5.75390625" style="178" customWidth="1"/>
    <col min="2" max="2" width="11.125" style="87" customWidth="1"/>
    <col min="3" max="11" width="9.875" style="87" customWidth="1"/>
    <col min="12" max="16384" width="7.00390625" style="178" customWidth="1"/>
  </cols>
  <sheetData>
    <row r="1" spans="1:11" ht="17.25" customHeight="1">
      <c r="A1" s="256" t="s">
        <v>146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ht="18" customHeight="1"/>
    <row r="3" spans="1:11" s="27" customFormat="1" ht="18" customHeight="1" thickBot="1">
      <c r="A3" s="76"/>
      <c r="B3" s="68"/>
      <c r="C3" s="68"/>
      <c r="D3" s="68"/>
      <c r="E3" s="68"/>
      <c r="F3" s="68"/>
      <c r="G3" s="68"/>
      <c r="H3" s="68"/>
      <c r="I3" s="144" t="s">
        <v>274</v>
      </c>
      <c r="J3" s="68"/>
      <c r="K3" s="68"/>
    </row>
    <row r="4" spans="1:11" s="27" customFormat="1" ht="21" customHeight="1">
      <c r="A4" s="73" t="s">
        <v>132</v>
      </c>
      <c r="B4" s="140" t="s">
        <v>133</v>
      </c>
      <c r="C4" s="29" t="s">
        <v>170</v>
      </c>
      <c r="D4" s="145" t="s">
        <v>34</v>
      </c>
      <c r="E4" s="29" t="s">
        <v>119</v>
      </c>
      <c r="F4" s="145" t="s">
        <v>195</v>
      </c>
      <c r="G4" s="29" t="s">
        <v>120</v>
      </c>
      <c r="H4" s="29" t="s">
        <v>35</v>
      </c>
      <c r="I4" s="29" t="s">
        <v>36</v>
      </c>
      <c r="J4" s="29" t="s">
        <v>37</v>
      </c>
      <c r="K4" s="29" t="s">
        <v>38</v>
      </c>
    </row>
    <row r="5" spans="1:11" s="27" customFormat="1" ht="24.75" customHeight="1">
      <c r="A5" s="254" t="s">
        <v>153</v>
      </c>
      <c r="B5" s="282" t="s">
        <v>155</v>
      </c>
      <c r="C5" s="17"/>
      <c r="D5" s="18"/>
      <c r="E5" s="18"/>
      <c r="F5" s="18"/>
      <c r="G5" s="18"/>
      <c r="H5" s="18"/>
      <c r="I5" s="18"/>
      <c r="J5" s="18"/>
      <c r="K5" s="18"/>
    </row>
    <row r="6" spans="1:11" s="27" customFormat="1" ht="24.75" customHeight="1">
      <c r="A6" s="254"/>
      <c r="B6" s="283"/>
      <c r="C6" s="17"/>
      <c r="D6" s="18"/>
      <c r="E6" s="18"/>
      <c r="F6" s="18"/>
      <c r="G6" s="48"/>
      <c r="H6" s="48"/>
      <c r="I6" s="18"/>
      <c r="J6" s="18"/>
      <c r="K6" s="18"/>
    </row>
    <row r="7" spans="1:11" s="27" customFormat="1" ht="24.75" customHeight="1">
      <c r="A7" s="254"/>
      <c r="B7" s="283"/>
      <c r="C7" s="17">
        <v>1556</v>
      </c>
      <c r="D7" s="18">
        <v>141</v>
      </c>
      <c r="E7" s="18">
        <v>401</v>
      </c>
      <c r="F7" s="18">
        <v>342</v>
      </c>
      <c r="G7" s="48">
        <v>8</v>
      </c>
      <c r="H7" s="18">
        <v>29</v>
      </c>
      <c r="I7" s="18">
        <v>200</v>
      </c>
      <c r="J7" s="18">
        <v>228</v>
      </c>
      <c r="K7" s="18">
        <v>207</v>
      </c>
    </row>
    <row r="8" spans="1:11" s="27" customFormat="1" ht="24.75" customHeight="1">
      <c r="A8" s="254"/>
      <c r="B8" s="283"/>
      <c r="C8" s="17"/>
      <c r="D8" s="18"/>
      <c r="E8" s="18"/>
      <c r="F8" s="18"/>
      <c r="G8" s="18"/>
      <c r="H8" s="18"/>
      <c r="I8" s="18"/>
      <c r="J8" s="18"/>
      <c r="K8" s="18"/>
    </row>
    <row r="9" spans="1:11" s="27" customFormat="1" ht="24.75" customHeight="1">
      <c r="A9" s="254"/>
      <c r="B9" s="283"/>
      <c r="C9" s="17"/>
      <c r="D9" s="18"/>
      <c r="E9" s="18"/>
      <c r="F9" s="18"/>
      <c r="G9" s="48"/>
      <c r="H9" s="18"/>
      <c r="I9" s="18"/>
      <c r="J9" s="18"/>
      <c r="K9" s="18"/>
    </row>
    <row r="10" spans="1:11" s="27" customFormat="1" ht="24.75" customHeight="1">
      <c r="A10" s="253" t="s">
        <v>207</v>
      </c>
      <c r="B10" s="282" t="s">
        <v>155</v>
      </c>
      <c r="C10" s="146"/>
      <c r="D10" s="147"/>
      <c r="E10" s="147"/>
      <c r="F10" s="147"/>
      <c r="G10" s="147"/>
      <c r="H10" s="147"/>
      <c r="I10" s="147"/>
      <c r="J10" s="147"/>
      <c r="K10" s="147"/>
    </row>
    <row r="11" spans="1:11" s="27" customFormat="1" ht="24.75" customHeight="1">
      <c r="A11" s="254"/>
      <c r="B11" s="283"/>
      <c r="C11" s="17"/>
      <c r="D11" s="18"/>
      <c r="E11" s="18"/>
      <c r="F11" s="18"/>
      <c r="G11" s="48"/>
      <c r="H11" s="48"/>
      <c r="I11" s="18"/>
      <c r="J11" s="18"/>
      <c r="K11" s="18"/>
    </row>
    <row r="12" spans="1:11" s="27" customFormat="1" ht="24.75" customHeight="1">
      <c r="A12" s="254"/>
      <c r="B12" s="283"/>
      <c r="C12" s="121">
        <v>1753</v>
      </c>
      <c r="D12" s="121">
        <v>133</v>
      </c>
      <c r="E12" s="121">
        <v>324</v>
      </c>
      <c r="F12" s="18">
        <v>415</v>
      </c>
      <c r="G12" s="121">
        <v>4</v>
      </c>
      <c r="H12" s="121">
        <v>16</v>
      </c>
      <c r="I12" s="121">
        <v>184</v>
      </c>
      <c r="J12" s="121">
        <v>187</v>
      </c>
      <c r="K12" s="121">
        <v>490</v>
      </c>
    </row>
    <row r="13" spans="1:11" s="27" customFormat="1" ht="24.75" customHeight="1">
      <c r="A13" s="254"/>
      <c r="B13" s="283"/>
      <c r="C13" s="17"/>
      <c r="D13" s="18"/>
      <c r="E13" s="18"/>
      <c r="F13" s="18"/>
      <c r="G13" s="18"/>
      <c r="H13" s="18"/>
      <c r="I13" s="18"/>
      <c r="J13" s="18"/>
      <c r="K13" s="18"/>
    </row>
    <row r="14" spans="1:11" s="27" customFormat="1" ht="24.75" customHeight="1">
      <c r="A14" s="254"/>
      <c r="B14" s="283"/>
      <c r="C14" s="17"/>
      <c r="D14" s="18"/>
      <c r="E14" s="18"/>
      <c r="F14" s="18"/>
      <c r="G14" s="48"/>
      <c r="H14" s="18"/>
      <c r="I14" s="18"/>
      <c r="J14" s="18"/>
      <c r="K14" s="18"/>
    </row>
    <row r="15" spans="1:11" s="27" customFormat="1" ht="24.75" customHeight="1">
      <c r="A15" s="253" t="s">
        <v>299</v>
      </c>
      <c r="B15" s="282" t="s">
        <v>155</v>
      </c>
      <c r="C15" s="146"/>
      <c r="D15" s="147"/>
      <c r="E15" s="147"/>
      <c r="F15" s="147"/>
      <c r="G15" s="147"/>
      <c r="H15" s="147"/>
      <c r="I15" s="147"/>
      <c r="J15" s="147"/>
      <c r="K15" s="147"/>
    </row>
    <row r="16" spans="1:11" s="27" customFormat="1" ht="24.75" customHeight="1">
      <c r="A16" s="254"/>
      <c r="B16" s="283"/>
      <c r="C16" s="17"/>
      <c r="D16" s="18"/>
      <c r="E16" s="18"/>
      <c r="F16" s="18"/>
      <c r="G16" s="48"/>
      <c r="H16" s="48"/>
      <c r="I16" s="18"/>
      <c r="J16" s="18"/>
      <c r="K16" s="18"/>
    </row>
    <row r="17" spans="1:11" s="27" customFormat="1" ht="24.75" customHeight="1">
      <c r="A17" s="254"/>
      <c r="B17" s="283"/>
      <c r="C17" s="18">
        <v>2655</v>
      </c>
      <c r="D17" s="18">
        <v>139</v>
      </c>
      <c r="E17" s="18">
        <v>436</v>
      </c>
      <c r="F17" s="18">
        <v>1213</v>
      </c>
      <c r="G17" s="18">
        <v>7</v>
      </c>
      <c r="H17" s="18">
        <v>22</v>
      </c>
      <c r="I17" s="18">
        <v>277</v>
      </c>
      <c r="J17" s="18">
        <v>187</v>
      </c>
      <c r="K17" s="18">
        <v>374</v>
      </c>
    </row>
    <row r="18" spans="1:11" s="27" customFormat="1" ht="24.75" customHeight="1">
      <c r="A18" s="254"/>
      <c r="B18" s="283"/>
      <c r="C18" s="17"/>
      <c r="D18" s="18"/>
      <c r="E18" s="18"/>
      <c r="F18" s="18"/>
      <c r="G18" s="18"/>
      <c r="H18" s="18"/>
      <c r="I18" s="18"/>
      <c r="J18" s="18"/>
      <c r="K18" s="18"/>
    </row>
    <row r="19" spans="1:11" s="27" customFormat="1" ht="24.75" customHeight="1" thickBot="1">
      <c r="A19" s="255"/>
      <c r="B19" s="264"/>
      <c r="C19" s="63"/>
      <c r="D19" s="64"/>
      <c r="E19" s="64"/>
      <c r="F19" s="64"/>
      <c r="G19" s="139"/>
      <c r="H19" s="64"/>
      <c r="I19" s="64"/>
      <c r="J19" s="64"/>
      <c r="K19" s="64"/>
    </row>
    <row r="20" spans="1:11" s="27" customFormat="1" ht="15" customHeight="1">
      <c r="A20" s="170" t="s">
        <v>278</v>
      </c>
      <c r="B20" s="65"/>
      <c r="C20" s="65"/>
      <c r="D20" s="65"/>
      <c r="E20" s="65"/>
      <c r="F20" s="65"/>
      <c r="G20" s="65"/>
      <c r="H20" s="65"/>
      <c r="I20" s="65"/>
      <c r="J20" s="4"/>
      <c r="K20" s="4"/>
    </row>
    <row r="21" spans="1:11" s="27" customFormat="1" ht="15" customHeight="1">
      <c r="A21" s="117" t="s">
        <v>279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ht="15" customHeight="1"/>
  </sheetData>
  <sheetProtection/>
  <mergeCells count="7">
    <mergeCell ref="A10:A14"/>
    <mergeCell ref="A5:A9"/>
    <mergeCell ref="B10:B14"/>
    <mergeCell ref="A1:K1"/>
    <mergeCell ref="A15:A19"/>
    <mergeCell ref="B15:B19"/>
    <mergeCell ref="B5:B9"/>
  </mergeCells>
  <printOptions horizontalCentered="1" verticalCentered="1"/>
  <pageMargins left="0.4330708661417323" right="0.43307086614173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9" sqref="E9"/>
    </sheetView>
  </sheetViews>
  <sheetFormatPr defaultColWidth="7.00390625" defaultRowHeight="12"/>
  <cols>
    <col min="1" max="1" width="7.00390625" style="178" customWidth="1"/>
    <col min="2" max="2" width="10.75390625" style="87" customWidth="1"/>
    <col min="3" max="5" width="12.75390625" style="87" customWidth="1"/>
    <col min="6" max="6" width="14.125" style="87" customWidth="1"/>
    <col min="7" max="8" width="14.75390625" style="87" customWidth="1"/>
    <col min="9" max="16384" width="7.00390625" style="178" customWidth="1"/>
  </cols>
  <sheetData>
    <row r="1" spans="1:8" ht="17.25" customHeight="1">
      <c r="A1" s="256" t="s">
        <v>187</v>
      </c>
      <c r="B1" s="256"/>
      <c r="C1" s="256"/>
      <c r="D1" s="256"/>
      <c r="E1" s="256"/>
      <c r="F1" s="256"/>
      <c r="G1" s="256"/>
      <c r="H1" s="256"/>
    </row>
    <row r="2" spans="2:8" s="27" customFormat="1" ht="18" customHeight="1">
      <c r="B2" s="4"/>
      <c r="C2" s="4"/>
      <c r="D2" s="4"/>
      <c r="E2" s="4"/>
      <c r="F2" s="4"/>
      <c r="G2" s="4"/>
      <c r="H2" s="4"/>
    </row>
    <row r="3" spans="1:8" s="27" customFormat="1" ht="18" customHeight="1" thickBot="1">
      <c r="A3" s="258" t="s">
        <v>188</v>
      </c>
      <c r="B3" s="258"/>
      <c r="C3" s="258"/>
      <c r="D3" s="258"/>
      <c r="E3" s="258"/>
      <c r="F3" s="258"/>
      <c r="G3" s="258"/>
      <c r="H3" s="258"/>
    </row>
    <row r="4" spans="1:8" s="27" customFormat="1" ht="14.25" customHeight="1">
      <c r="A4" s="293" t="s">
        <v>132</v>
      </c>
      <c r="B4" s="262" t="s">
        <v>133</v>
      </c>
      <c r="C4" s="317" t="s">
        <v>196</v>
      </c>
      <c r="D4" s="317" t="s">
        <v>121</v>
      </c>
      <c r="E4" s="315" t="s">
        <v>137</v>
      </c>
      <c r="F4" s="315" t="s">
        <v>197</v>
      </c>
      <c r="G4" s="310" t="s">
        <v>199</v>
      </c>
      <c r="H4" s="267"/>
    </row>
    <row r="5" spans="1:8" s="27" customFormat="1" ht="20.25" customHeight="1">
      <c r="A5" s="293"/>
      <c r="B5" s="294"/>
      <c r="C5" s="318"/>
      <c r="D5" s="318"/>
      <c r="E5" s="294"/>
      <c r="F5" s="294"/>
      <c r="G5" s="311"/>
      <c r="H5" s="312"/>
    </row>
    <row r="6" spans="1:8" s="27" customFormat="1" ht="20.25" customHeight="1">
      <c r="A6" s="274"/>
      <c r="B6" s="295"/>
      <c r="C6" s="319"/>
      <c r="D6" s="319"/>
      <c r="E6" s="295"/>
      <c r="F6" s="295"/>
      <c r="G6" s="29" t="s">
        <v>189</v>
      </c>
      <c r="H6" s="29" t="s">
        <v>198</v>
      </c>
    </row>
    <row r="7" spans="1:8" s="27" customFormat="1" ht="24.75" customHeight="1">
      <c r="A7" s="253" t="s">
        <v>153</v>
      </c>
      <c r="B7" s="32" t="s">
        <v>149</v>
      </c>
      <c r="C7" s="16">
        <v>56186</v>
      </c>
      <c r="D7" s="321" t="s">
        <v>159</v>
      </c>
      <c r="E7" s="220">
        <v>7.25</v>
      </c>
      <c r="F7" s="5">
        <v>7750</v>
      </c>
      <c r="G7" s="12">
        <v>79.7</v>
      </c>
      <c r="H7" s="33">
        <v>28.8</v>
      </c>
    </row>
    <row r="8" spans="1:8" s="27" customFormat="1" ht="24.75" customHeight="1">
      <c r="A8" s="254"/>
      <c r="B8" s="28" t="s">
        <v>154</v>
      </c>
      <c r="C8" s="15">
        <v>8151</v>
      </c>
      <c r="D8" s="322"/>
      <c r="E8" s="248">
        <v>1.4</v>
      </c>
      <c r="F8" s="2">
        <v>5822</v>
      </c>
      <c r="G8" s="36" t="s">
        <v>190</v>
      </c>
      <c r="H8" s="30">
        <v>5.1</v>
      </c>
    </row>
    <row r="9" spans="1:8" s="27" customFormat="1" ht="24.75" customHeight="1">
      <c r="A9" s="254"/>
      <c r="B9" s="31" t="s">
        <v>151</v>
      </c>
      <c r="C9" s="15">
        <v>10191</v>
      </c>
      <c r="D9" s="322"/>
      <c r="E9" s="49">
        <v>1.66</v>
      </c>
      <c r="F9" s="2">
        <v>6139</v>
      </c>
      <c r="G9" s="1">
        <v>38.1</v>
      </c>
      <c r="H9" s="30">
        <v>10.8</v>
      </c>
    </row>
    <row r="10" spans="1:8" s="27" customFormat="1" ht="24.75" customHeight="1">
      <c r="A10" s="257"/>
      <c r="B10" s="34" t="s">
        <v>152</v>
      </c>
      <c r="C10" s="15">
        <v>26225</v>
      </c>
      <c r="D10" s="323"/>
      <c r="E10" s="247">
        <v>3.02</v>
      </c>
      <c r="F10" s="2">
        <v>8684</v>
      </c>
      <c r="G10" s="8">
        <v>71.3</v>
      </c>
      <c r="H10" s="35">
        <v>21.6</v>
      </c>
    </row>
    <row r="11" spans="1:8" s="27" customFormat="1" ht="24.75" customHeight="1">
      <c r="A11" s="254" t="s">
        <v>207</v>
      </c>
      <c r="B11" s="32" t="s">
        <v>149</v>
      </c>
      <c r="C11" s="146">
        <v>54621</v>
      </c>
      <c r="D11" s="316" t="s">
        <v>237</v>
      </c>
      <c r="E11" s="235">
        <v>7.27</v>
      </c>
      <c r="F11" s="147">
        <v>7513</v>
      </c>
      <c r="G11" s="143">
        <v>80.2</v>
      </c>
      <c r="H11" s="30">
        <v>28.7</v>
      </c>
    </row>
    <row r="12" spans="1:8" s="27" customFormat="1" ht="24.75" customHeight="1">
      <c r="A12" s="254"/>
      <c r="B12" s="28" t="s">
        <v>154</v>
      </c>
      <c r="C12" s="18">
        <v>8026</v>
      </c>
      <c r="D12" s="301"/>
      <c r="E12" s="235">
        <v>1.41</v>
      </c>
      <c r="F12" s="18">
        <v>5692</v>
      </c>
      <c r="G12" s="36">
        <v>40.9</v>
      </c>
      <c r="H12" s="30">
        <v>5.2</v>
      </c>
    </row>
    <row r="13" spans="1:8" s="27" customFormat="1" ht="24.75" customHeight="1">
      <c r="A13" s="254"/>
      <c r="B13" s="31" t="s">
        <v>151</v>
      </c>
      <c r="C13" s="18">
        <v>9732</v>
      </c>
      <c r="D13" s="301"/>
      <c r="E13" s="235">
        <v>1.57</v>
      </c>
      <c r="F13" s="18">
        <v>6199</v>
      </c>
      <c r="G13" s="1">
        <v>36.6</v>
      </c>
      <c r="H13" s="30">
        <v>9.9</v>
      </c>
    </row>
    <row r="14" spans="1:8" s="27" customFormat="1" ht="24.75" customHeight="1">
      <c r="A14" s="254"/>
      <c r="B14" s="31" t="s">
        <v>152</v>
      </c>
      <c r="C14" s="18">
        <v>26057</v>
      </c>
      <c r="D14" s="301"/>
      <c r="E14" s="235">
        <v>3.02</v>
      </c>
      <c r="F14" s="2">
        <v>8628</v>
      </c>
      <c r="G14" s="1">
        <v>68.7</v>
      </c>
      <c r="H14" s="30">
        <v>21.7</v>
      </c>
    </row>
    <row r="15" spans="1:8" s="27" customFormat="1" ht="24.75" customHeight="1">
      <c r="A15" s="253" t="s">
        <v>299</v>
      </c>
      <c r="B15" s="32" t="s">
        <v>149</v>
      </c>
      <c r="C15" s="146">
        <v>54301</v>
      </c>
      <c r="D15" s="320" t="s">
        <v>312</v>
      </c>
      <c r="E15" s="236">
        <v>7.53</v>
      </c>
      <c r="F15" s="147">
        <v>7211</v>
      </c>
      <c r="G15" s="233">
        <v>81.3</v>
      </c>
      <c r="H15" s="33">
        <v>29.7</v>
      </c>
    </row>
    <row r="16" spans="1:8" s="27" customFormat="1" ht="24.75" customHeight="1">
      <c r="A16" s="254"/>
      <c r="B16" s="28" t="s">
        <v>154</v>
      </c>
      <c r="C16" s="18">
        <v>7927</v>
      </c>
      <c r="D16" s="301"/>
      <c r="E16" s="223" t="s">
        <v>313</v>
      </c>
      <c r="F16" s="18">
        <v>4663</v>
      </c>
      <c r="G16" s="36">
        <v>42.2</v>
      </c>
      <c r="H16" s="30">
        <v>6.2</v>
      </c>
    </row>
    <row r="17" spans="1:8" s="27" customFormat="1" ht="24.75" customHeight="1">
      <c r="A17" s="254"/>
      <c r="B17" s="31" t="s">
        <v>151</v>
      </c>
      <c r="C17" s="18">
        <v>9341</v>
      </c>
      <c r="D17" s="301"/>
      <c r="E17" s="235">
        <v>1.57</v>
      </c>
      <c r="F17" s="18">
        <v>5950</v>
      </c>
      <c r="G17" s="1">
        <v>34.6</v>
      </c>
      <c r="H17" s="30">
        <v>9.9</v>
      </c>
    </row>
    <row r="18" spans="1:8" s="27" customFormat="1" ht="24.75" customHeight="1" thickBot="1">
      <c r="A18" s="255"/>
      <c r="B18" s="116" t="s">
        <v>152</v>
      </c>
      <c r="C18" s="64">
        <v>26997</v>
      </c>
      <c r="D18" s="302"/>
      <c r="E18" s="133">
        <v>3.61</v>
      </c>
      <c r="F18" s="67">
        <v>7478</v>
      </c>
      <c r="G18" s="68">
        <v>71.1</v>
      </c>
      <c r="H18" s="234">
        <v>26</v>
      </c>
    </row>
    <row r="19" spans="1:8" s="27" customFormat="1" ht="15" customHeight="1">
      <c r="A19" s="313" t="s">
        <v>191</v>
      </c>
      <c r="B19" s="313"/>
      <c r="C19" s="313"/>
      <c r="D19" s="313"/>
      <c r="E19" s="313"/>
      <c r="F19" s="313"/>
      <c r="G19" s="313"/>
      <c r="H19" s="313"/>
    </row>
    <row r="20" spans="1:8" s="27" customFormat="1" ht="15" customHeight="1">
      <c r="A20" s="314" t="s">
        <v>167</v>
      </c>
      <c r="B20" s="314"/>
      <c r="C20" s="314"/>
      <c r="D20" s="314"/>
      <c r="E20" s="314"/>
      <c r="F20" s="314"/>
      <c r="G20" s="314"/>
      <c r="H20" s="314"/>
    </row>
  </sheetData>
  <sheetProtection/>
  <mergeCells count="17">
    <mergeCell ref="A15:A18"/>
    <mergeCell ref="D11:D14"/>
    <mergeCell ref="C4:C6"/>
    <mergeCell ref="D4:D6"/>
    <mergeCell ref="E4:E6"/>
    <mergeCell ref="D15:D18"/>
    <mergeCell ref="D7:D10"/>
    <mergeCell ref="G4:H5"/>
    <mergeCell ref="A3:H3"/>
    <mergeCell ref="A1:H1"/>
    <mergeCell ref="A19:H19"/>
    <mergeCell ref="A20:H20"/>
    <mergeCell ref="A4:A6"/>
    <mergeCell ref="B4:B6"/>
    <mergeCell ref="A7:A10"/>
    <mergeCell ref="A11:A14"/>
    <mergeCell ref="F4:F6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G18" sqref="G18"/>
    </sheetView>
  </sheetViews>
  <sheetFormatPr defaultColWidth="7.00390625" defaultRowHeight="12"/>
  <cols>
    <col min="1" max="1" width="12.75390625" style="178" customWidth="1"/>
    <col min="2" max="2" width="25.625" style="87" customWidth="1"/>
    <col min="3" max="8" width="10.125" style="87" customWidth="1"/>
    <col min="9" max="16384" width="7.00390625" style="178" customWidth="1"/>
  </cols>
  <sheetData>
    <row r="1" spans="1:8" ht="17.25" customHeight="1">
      <c r="A1" s="256" t="s">
        <v>168</v>
      </c>
      <c r="B1" s="256"/>
      <c r="C1" s="256"/>
      <c r="D1" s="256"/>
      <c r="E1" s="256"/>
      <c r="F1" s="256"/>
      <c r="G1" s="256"/>
      <c r="H1" s="256"/>
    </row>
    <row r="2" ht="23.25" customHeight="1"/>
    <row r="3" spans="1:8" ht="23.25" customHeight="1" thickBot="1">
      <c r="A3" s="184"/>
      <c r="B3" s="68"/>
      <c r="C3" s="185"/>
      <c r="D3" s="185"/>
      <c r="E3" s="185"/>
      <c r="F3" s="68"/>
      <c r="G3" s="185"/>
      <c r="H3" s="71" t="s">
        <v>212</v>
      </c>
    </row>
    <row r="4" spans="1:8" ht="23.25" customHeight="1">
      <c r="A4" s="126" t="s">
        <v>133</v>
      </c>
      <c r="B4" s="140" t="s">
        <v>208</v>
      </c>
      <c r="C4" s="29" t="s">
        <v>209</v>
      </c>
      <c r="D4" s="13" t="s">
        <v>210</v>
      </c>
      <c r="E4" s="29" t="s">
        <v>39</v>
      </c>
      <c r="F4" s="29" t="s">
        <v>40</v>
      </c>
      <c r="G4" s="29" t="s">
        <v>41</v>
      </c>
      <c r="H4" s="13" t="s">
        <v>211</v>
      </c>
    </row>
    <row r="5" spans="1:8" ht="23.25" customHeight="1">
      <c r="A5" s="293" t="s">
        <v>155</v>
      </c>
      <c r="B5" s="28" t="s">
        <v>42</v>
      </c>
      <c r="C5" s="17">
        <v>3825</v>
      </c>
      <c r="D5" s="121">
        <v>1153</v>
      </c>
      <c r="E5" s="121">
        <v>971</v>
      </c>
      <c r="F5" s="121">
        <v>780</v>
      </c>
      <c r="G5" s="121">
        <v>566</v>
      </c>
      <c r="H5" s="121">
        <v>355</v>
      </c>
    </row>
    <row r="6" spans="1:8" ht="23.25" customHeight="1">
      <c r="A6" s="293"/>
      <c r="B6" s="28" t="s">
        <v>1</v>
      </c>
      <c r="C6" s="17">
        <v>1383</v>
      </c>
      <c r="D6" s="121">
        <v>531</v>
      </c>
      <c r="E6" s="121">
        <v>366</v>
      </c>
      <c r="F6" s="121">
        <v>229</v>
      </c>
      <c r="G6" s="121">
        <v>163</v>
      </c>
      <c r="H6" s="121">
        <v>94</v>
      </c>
    </row>
    <row r="7" spans="1:8" ht="23.25" customHeight="1" thickBot="1">
      <c r="A7" s="324"/>
      <c r="B7" s="142" t="s">
        <v>2</v>
      </c>
      <c r="C7" s="63">
        <v>2442</v>
      </c>
      <c r="D7" s="64">
        <v>622</v>
      </c>
      <c r="E7" s="64">
        <v>605</v>
      </c>
      <c r="F7" s="64">
        <v>551</v>
      </c>
      <c r="G7" s="64">
        <v>403</v>
      </c>
      <c r="H7" s="64">
        <v>261</v>
      </c>
    </row>
    <row r="8" ht="23.25" customHeight="1"/>
    <row r="9" spans="1:8" ht="23.25" customHeight="1" thickBot="1">
      <c r="A9" s="184"/>
      <c r="B9" s="68"/>
      <c r="C9" s="185"/>
      <c r="D9" s="185"/>
      <c r="E9" s="185"/>
      <c r="F9" s="68"/>
      <c r="G9" s="185"/>
      <c r="H9" s="71" t="s">
        <v>213</v>
      </c>
    </row>
    <row r="10" spans="1:8" ht="23.25" customHeight="1">
      <c r="A10" s="126" t="s">
        <v>133</v>
      </c>
      <c r="B10" s="140" t="s">
        <v>208</v>
      </c>
      <c r="C10" s="29" t="s">
        <v>209</v>
      </c>
      <c r="D10" s="13" t="s">
        <v>210</v>
      </c>
      <c r="E10" s="29" t="s">
        <v>39</v>
      </c>
      <c r="F10" s="29" t="s">
        <v>40</v>
      </c>
      <c r="G10" s="29" t="s">
        <v>41</v>
      </c>
      <c r="H10" s="13" t="s">
        <v>211</v>
      </c>
    </row>
    <row r="11" spans="1:8" ht="23.25" customHeight="1">
      <c r="A11" s="293" t="s">
        <v>155</v>
      </c>
      <c r="B11" s="28" t="s">
        <v>42</v>
      </c>
      <c r="C11" s="17">
        <v>5347</v>
      </c>
      <c r="D11" s="121">
        <v>1582</v>
      </c>
      <c r="E11" s="121">
        <v>1290</v>
      </c>
      <c r="F11" s="121">
        <v>1111</v>
      </c>
      <c r="G11" s="121">
        <v>788</v>
      </c>
      <c r="H11" s="121">
        <v>576</v>
      </c>
    </row>
    <row r="12" spans="1:8" ht="23.25" customHeight="1">
      <c r="A12" s="293"/>
      <c r="B12" s="28" t="s">
        <v>1</v>
      </c>
      <c r="C12" s="17">
        <v>2025</v>
      </c>
      <c r="D12" s="121">
        <v>806</v>
      </c>
      <c r="E12" s="121">
        <v>519</v>
      </c>
      <c r="F12" s="121">
        <v>339</v>
      </c>
      <c r="G12" s="121">
        <v>221</v>
      </c>
      <c r="H12" s="121">
        <v>140</v>
      </c>
    </row>
    <row r="13" spans="1:8" ht="23.25" customHeight="1" thickBot="1">
      <c r="A13" s="324"/>
      <c r="B13" s="142" t="s">
        <v>2</v>
      </c>
      <c r="C13" s="63">
        <v>3322</v>
      </c>
      <c r="D13" s="64">
        <v>776</v>
      </c>
      <c r="E13" s="64">
        <v>771</v>
      </c>
      <c r="F13" s="64">
        <v>772</v>
      </c>
      <c r="G13" s="64">
        <v>567</v>
      </c>
      <c r="H13" s="64">
        <v>436</v>
      </c>
    </row>
    <row r="14" spans="1:8" ht="23.25" customHeight="1">
      <c r="A14" s="200"/>
      <c r="B14" s="201"/>
      <c r="C14" s="135"/>
      <c r="D14" s="135"/>
      <c r="E14" s="135"/>
      <c r="F14" s="135"/>
      <c r="G14" s="135"/>
      <c r="H14" s="135"/>
    </row>
    <row r="15" spans="1:8" ht="23.25" customHeight="1" thickBot="1">
      <c r="A15" s="68"/>
      <c r="B15" s="68"/>
      <c r="C15" s="68"/>
      <c r="D15" s="68"/>
      <c r="E15" s="68"/>
      <c r="F15" s="68"/>
      <c r="G15" s="68"/>
      <c r="H15" s="71" t="s">
        <v>300</v>
      </c>
    </row>
    <row r="16" spans="1:8" ht="23.25" customHeight="1">
      <c r="A16" s="126" t="s">
        <v>133</v>
      </c>
      <c r="B16" s="140" t="s">
        <v>208</v>
      </c>
      <c r="C16" s="29" t="s">
        <v>209</v>
      </c>
      <c r="D16" s="13" t="s">
        <v>210</v>
      </c>
      <c r="E16" s="29" t="s">
        <v>39</v>
      </c>
      <c r="F16" s="29" t="s">
        <v>40</v>
      </c>
      <c r="G16" s="29" t="s">
        <v>41</v>
      </c>
      <c r="H16" s="13" t="s">
        <v>211</v>
      </c>
    </row>
    <row r="17" spans="1:10" ht="23.25" customHeight="1">
      <c r="A17" s="293" t="s">
        <v>155</v>
      </c>
      <c r="B17" s="28" t="s">
        <v>42</v>
      </c>
      <c r="C17" s="17">
        <v>6865</v>
      </c>
      <c r="D17" s="121">
        <v>1494</v>
      </c>
      <c r="E17" s="121">
        <v>1825</v>
      </c>
      <c r="F17" s="121">
        <v>1443</v>
      </c>
      <c r="G17" s="121">
        <v>1168</v>
      </c>
      <c r="H17" s="121">
        <v>935</v>
      </c>
      <c r="I17" s="121"/>
      <c r="J17" s="121"/>
    </row>
    <row r="18" spans="1:8" ht="23.25" customHeight="1">
      <c r="A18" s="293"/>
      <c r="B18" s="28" t="s">
        <v>1</v>
      </c>
      <c r="C18" s="17">
        <v>2734</v>
      </c>
      <c r="D18" s="121">
        <v>859</v>
      </c>
      <c r="E18" s="121">
        <v>821</v>
      </c>
      <c r="F18" s="121">
        <v>484</v>
      </c>
      <c r="G18" s="121">
        <v>302</v>
      </c>
      <c r="H18" s="121">
        <v>268</v>
      </c>
    </row>
    <row r="19" spans="1:8" ht="23.25" customHeight="1" thickBot="1">
      <c r="A19" s="324"/>
      <c r="B19" s="142" t="s">
        <v>2</v>
      </c>
      <c r="C19" s="63">
        <v>4131</v>
      </c>
      <c r="D19" s="64">
        <v>635</v>
      </c>
      <c r="E19" s="64">
        <v>1004</v>
      </c>
      <c r="F19" s="64">
        <v>959</v>
      </c>
      <c r="G19" s="64">
        <v>866</v>
      </c>
      <c r="H19" s="64">
        <v>667</v>
      </c>
    </row>
    <row r="20" ht="12">
      <c r="D20" s="18"/>
    </row>
    <row r="21" ht="12">
      <c r="D21" s="18"/>
    </row>
    <row r="22" ht="12">
      <c r="D22" s="18"/>
    </row>
    <row r="23" ht="12">
      <c r="D23" s="18"/>
    </row>
  </sheetData>
  <sheetProtection/>
  <mergeCells count="4">
    <mergeCell ref="A5:A7"/>
    <mergeCell ref="A11:A13"/>
    <mergeCell ref="A1:H1"/>
    <mergeCell ref="A17:A1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I35" sqref="I35"/>
    </sheetView>
  </sheetViews>
  <sheetFormatPr defaultColWidth="9.00390625" defaultRowHeight="12"/>
  <cols>
    <col min="1" max="1" width="10.75390625" style="178" customWidth="1"/>
    <col min="2" max="2" width="6.875" style="178" customWidth="1"/>
    <col min="3" max="3" width="9.125" style="178" customWidth="1"/>
    <col min="4" max="4" width="7.75390625" style="178" customWidth="1"/>
    <col min="5" max="11" width="9.75390625" style="178" customWidth="1"/>
    <col min="12" max="16384" width="9.125" style="178" customWidth="1"/>
  </cols>
  <sheetData>
    <row r="1" spans="1:11" ht="17.25" customHeight="1">
      <c r="A1" s="275" t="s">
        <v>239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ht="15" customHeight="1"/>
    <row r="3" spans="1:11" ht="18" customHeight="1" thickBot="1">
      <c r="A3" s="76"/>
      <c r="B3" s="76"/>
      <c r="C3" s="76"/>
      <c r="D3" s="76"/>
      <c r="E3" s="76"/>
      <c r="F3" s="76"/>
      <c r="G3" s="76"/>
      <c r="H3" s="76"/>
      <c r="I3" s="325" t="s">
        <v>276</v>
      </c>
      <c r="J3" s="325"/>
      <c r="K3" s="325"/>
    </row>
    <row r="4" spans="1:11" ht="18" customHeight="1">
      <c r="A4" s="331" t="s">
        <v>240</v>
      </c>
      <c r="B4" s="330" t="s">
        <v>241</v>
      </c>
      <c r="C4" s="265"/>
      <c r="D4" s="331"/>
      <c r="E4" s="334" t="s">
        <v>242</v>
      </c>
      <c r="F4" s="335"/>
      <c r="G4" s="335"/>
      <c r="H4" s="335"/>
      <c r="I4" s="335"/>
      <c r="J4" s="335"/>
      <c r="K4" s="335"/>
    </row>
    <row r="5" spans="1:12" ht="18" customHeight="1" thickBot="1">
      <c r="A5" s="332"/>
      <c r="B5" s="333"/>
      <c r="C5" s="274"/>
      <c r="D5" s="332"/>
      <c r="E5" s="127" t="s">
        <v>0</v>
      </c>
      <c r="F5" s="127" t="s">
        <v>243</v>
      </c>
      <c r="G5" s="127" t="s">
        <v>43</v>
      </c>
      <c r="H5" s="127" t="s">
        <v>39</v>
      </c>
      <c r="I5" s="128" t="s">
        <v>40</v>
      </c>
      <c r="J5" s="128" t="s">
        <v>41</v>
      </c>
      <c r="K5" s="129" t="s">
        <v>62</v>
      </c>
      <c r="L5" s="183"/>
    </row>
    <row r="6" spans="1:11" ht="18" customHeight="1">
      <c r="A6" s="331" t="s">
        <v>247</v>
      </c>
      <c r="B6" s="330" t="s">
        <v>244</v>
      </c>
      <c r="C6" s="265"/>
      <c r="D6" s="331"/>
      <c r="E6" s="130">
        <v>6110</v>
      </c>
      <c r="F6" s="130">
        <v>1355</v>
      </c>
      <c r="G6" s="130">
        <v>2029</v>
      </c>
      <c r="H6" s="130">
        <v>1507</v>
      </c>
      <c r="I6" s="131">
        <v>802</v>
      </c>
      <c r="J6" s="131">
        <v>334</v>
      </c>
      <c r="K6" s="131">
        <v>83</v>
      </c>
    </row>
    <row r="7" spans="1:11" ht="18" customHeight="1">
      <c r="A7" s="327"/>
      <c r="B7" s="132" t="s">
        <v>245</v>
      </c>
      <c r="C7" s="326" t="s">
        <v>44</v>
      </c>
      <c r="D7" s="327"/>
      <c r="E7" s="130">
        <v>2244</v>
      </c>
      <c r="F7" s="130">
        <v>1154</v>
      </c>
      <c r="G7" s="131">
        <v>951</v>
      </c>
      <c r="H7" s="131">
        <v>123</v>
      </c>
      <c r="I7" s="131">
        <v>15</v>
      </c>
      <c r="J7" s="131">
        <v>1</v>
      </c>
      <c r="K7" s="131" t="s">
        <v>246</v>
      </c>
    </row>
    <row r="8" spans="1:11" ht="18" customHeight="1">
      <c r="A8" s="327"/>
      <c r="B8" s="27"/>
      <c r="C8" s="326" t="s">
        <v>45</v>
      </c>
      <c r="D8" s="327"/>
      <c r="E8" s="130">
        <v>1893</v>
      </c>
      <c r="F8" s="131">
        <v>183</v>
      </c>
      <c r="G8" s="131">
        <v>916</v>
      </c>
      <c r="H8" s="131">
        <v>713</v>
      </c>
      <c r="I8" s="131">
        <v>70</v>
      </c>
      <c r="J8" s="131">
        <v>11</v>
      </c>
      <c r="K8" s="131" t="s">
        <v>246</v>
      </c>
    </row>
    <row r="9" spans="1:11" ht="18" customHeight="1">
      <c r="A9" s="327"/>
      <c r="B9" s="27"/>
      <c r="C9" s="326" t="s">
        <v>46</v>
      </c>
      <c r="D9" s="327"/>
      <c r="E9" s="130">
        <v>1198</v>
      </c>
      <c r="F9" s="131">
        <v>17</v>
      </c>
      <c r="G9" s="131">
        <v>151</v>
      </c>
      <c r="H9" s="131">
        <v>588</v>
      </c>
      <c r="I9" s="131">
        <v>402</v>
      </c>
      <c r="J9" s="131">
        <v>38</v>
      </c>
      <c r="K9" s="131">
        <v>2</v>
      </c>
    </row>
    <row r="10" spans="1:11" ht="18" customHeight="1">
      <c r="A10" s="327"/>
      <c r="B10" s="27"/>
      <c r="C10" s="326" t="s">
        <v>47</v>
      </c>
      <c r="D10" s="327"/>
      <c r="E10" s="131">
        <v>566</v>
      </c>
      <c r="F10" s="131">
        <v>1</v>
      </c>
      <c r="G10" s="131">
        <v>9</v>
      </c>
      <c r="H10" s="131">
        <v>80</v>
      </c>
      <c r="I10" s="131">
        <v>282</v>
      </c>
      <c r="J10" s="131">
        <v>180</v>
      </c>
      <c r="K10" s="131">
        <v>14</v>
      </c>
    </row>
    <row r="11" spans="1:11" ht="18" customHeight="1" thickBot="1">
      <c r="A11" s="328"/>
      <c r="B11" s="76"/>
      <c r="C11" s="324" t="s">
        <v>48</v>
      </c>
      <c r="D11" s="328"/>
      <c r="E11" s="133">
        <v>209</v>
      </c>
      <c r="F11" s="133" t="s">
        <v>246</v>
      </c>
      <c r="G11" s="133">
        <v>2</v>
      </c>
      <c r="H11" s="133">
        <v>3</v>
      </c>
      <c r="I11" s="133">
        <v>33</v>
      </c>
      <c r="J11" s="133">
        <v>104</v>
      </c>
      <c r="K11" s="133">
        <v>67</v>
      </c>
    </row>
    <row r="12" ht="10.5" customHeight="1"/>
    <row r="13" spans="1:11" ht="18" customHeight="1" thickBot="1">
      <c r="A13" s="68"/>
      <c r="B13" s="68"/>
      <c r="C13" s="68"/>
      <c r="D13" s="68"/>
      <c r="E13" s="68"/>
      <c r="F13" s="68"/>
      <c r="G13" s="68"/>
      <c r="H13" s="68"/>
      <c r="I13" s="325" t="s">
        <v>277</v>
      </c>
      <c r="J13" s="325"/>
      <c r="K13" s="325"/>
    </row>
    <row r="14" spans="1:11" ht="18" customHeight="1">
      <c r="A14" s="331" t="s">
        <v>240</v>
      </c>
      <c r="B14" s="330" t="s">
        <v>241</v>
      </c>
      <c r="C14" s="265"/>
      <c r="D14" s="331"/>
      <c r="E14" s="334" t="s">
        <v>242</v>
      </c>
      <c r="F14" s="335"/>
      <c r="G14" s="335"/>
      <c r="H14" s="335"/>
      <c r="I14" s="335"/>
      <c r="J14" s="335"/>
      <c r="K14" s="335"/>
    </row>
    <row r="15" spans="1:12" ht="18" customHeight="1" thickBot="1">
      <c r="A15" s="332"/>
      <c r="B15" s="333"/>
      <c r="C15" s="274"/>
      <c r="D15" s="332"/>
      <c r="E15" s="127" t="s">
        <v>0</v>
      </c>
      <c r="F15" s="127" t="s">
        <v>243</v>
      </c>
      <c r="G15" s="127" t="s">
        <v>43</v>
      </c>
      <c r="H15" s="127" t="s">
        <v>39</v>
      </c>
      <c r="I15" s="128" t="s">
        <v>40</v>
      </c>
      <c r="J15" s="128" t="s">
        <v>41</v>
      </c>
      <c r="K15" s="129" t="s">
        <v>62</v>
      </c>
      <c r="L15" s="183"/>
    </row>
    <row r="16" spans="1:11" ht="18" customHeight="1">
      <c r="A16" s="293" t="s">
        <v>155</v>
      </c>
      <c r="B16" s="329" t="s">
        <v>138</v>
      </c>
      <c r="C16" s="293"/>
      <c r="D16" s="327"/>
      <c r="E16" s="17">
        <f>F16+G16+H16+I16+J16+K16</f>
        <v>7963</v>
      </c>
      <c r="F16" s="135">
        <f aca="true" t="shared" si="0" ref="F16:K16">SUM(F17:F21)</f>
        <v>1191</v>
      </c>
      <c r="G16" s="135">
        <f t="shared" si="0"/>
        <v>2773</v>
      </c>
      <c r="H16" s="135">
        <f t="shared" si="0"/>
        <v>2079</v>
      </c>
      <c r="I16" s="135">
        <f t="shared" si="0"/>
        <v>1219</v>
      </c>
      <c r="J16" s="135">
        <f t="shared" si="0"/>
        <v>536</v>
      </c>
      <c r="K16" s="18">
        <f t="shared" si="0"/>
        <v>165</v>
      </c>
    </row>
    <row r="17" spans="1:11" ht="18" customHeight="1">
      <c r="A17" s="293"/>
      <c r="B17" s="134" t="s">
        <v>94</v>
      </c>
      <c r="C17" s="1" t="s">
        <v>44</v>
      </c>
      <c r="D17" s="55"/>
      <c r="E17" s="17">
        <f>F17+G17+H17+I17+J17+K17</f>
        <v>2558</v>
      </c>
      <c r="F17" s="179">
        <v>1013</v>
      </c>
      <c r="G17" s="179">
        <v>1377</v>
      </c>
      <c r="H17" s="179">
        <v>133</v>
      </c>
      <c r="I17" s="179">
        <v>28</v>
      </c>
      <c r="J17" s="179">
        <v>4</v>
      </c>
      <c r="K17" s="179">
        <v>3</v>
      </c>
    </row>
    <row r="18" spans="1:11" ht="18" customHeight="1">
      <c r="A18" s="293"/>
      <c r="B18" s="136"/>
      <c r="C18" s="1" t="s">
        <v>45</v>
      </c>
      <c r="D18" s="55"/>
      <c r="E18" s="17">
        <f>F18+G18+H18+I18+J18+K18</f>
        <v>2447</v>
      </c>
      <c r="F18" s="179">
        <v>159</v>
      </c>
      <c r="G18" s="179">
        <v>1212</v>
      </c>
      <c r="H18" s="179">
        <v>958</v>
      </c>
      <c r="I18" s="179">
        <v>101</v>
      </c>
      <c r="J18" s="179">
        <v>13</v>
      </c>
      <c r="K18" s="179">
        <v>4</v>
      </c>
    </row>
    <row r="19" spans="1:11" ht="18" customHeight="1">
      <c r="A19" s="293"/>
      <c r="B19" s="136"/>
      <c r="C19" s="1" t="s">
        <v>46</v>
      </c>
      <c r="D19" s="55"/>
      <c r="E19" s="17">
        <f>F19+G19+H19+I19+J19+K19</f>
        <v>1720</v>
      </c>
      <c r="F19" s="179">
        <v>17</v>
      </c>
      <c r="G19" s="179">
        <v>172</v>
      </c>
      <c r="H19" s="179">
        <v>867</v>
      </c>
      <c r="I19" s="179">
        <v>604</v>
      </c>
      <c r="J19" s="179">
        <v>56</v>
      </c>
      <c r="K19" s="179">
        <v>4</v>
      </c>
    </row>
    <row r="20" spans="1:11" ht="18" customHeight="1">
      <c r="A20" s="293"/>
      <c r="B20" s="136"/>
      <c r="C20" s="1" t="s">
        <v>47</v>
      </c>
      <c r="D20" s="55"/>
      <c r="E20" s="17">
        <f>F20+G20+H20+I20+J20+K20</f>
        <v>882</v>
      </c>
      <c r="F20" s="179">
        <v>2</v>
      </c>
      <c r="G20" s="179">
        <v>11</v>
      </c>
      <c r="H20" s="179">
        <v>116</v>
      </c>
      <c r="I20" s="179">
        <v>444</v>
      </c>
      <c r="J20" s="179">
        <v>286</v>
      </c>
      <c r="K20" s="179">
        <v>23</v>
      </c>
    </row>
    <row r="21" spans="1:11" ht="18" customHeight="1" thickBot="1">
      <c r="A21" s="324"/>
      <c r="B21" s="137"/>
      <c r="C21" s="68" t="s">
        <v>48</v>
      </c>
      <c r="D21" s="138"/>
      <c r="E21" s="63">
        <v>356</v>
      </c>
      <c r="F21" s="139" t="s">
        <v>103</v>
      </c>
      <c r="G21" s="180">
        <v>1</v>
      </c>
      <c r="H21" s="180">
        <v>5</v>
      </c>
      <c r="I21" s="180">
        <v>42</v>
      </c>
      <c r="J21" s="180">
        <v>177</v>
      </c>
      <c r="K21" s="180">
        <v>131</v>
      </c>
    </row>
    <row r="23" spans="1:11" ht="18" customHeight="1" thickBot="1">
      <c r="A23" s="68"/>
      <c r="B23" s="68"/>
      <c r="C23" s="68"/>
      <c r="D23" s="68"/>
      <c r="E23" s="68"/>
      <c r="F23" s="68"/>
      <c r="G23" s="68"/>
      <c r="H23" s="68"/>
      <c r="I23" s="325" t="s">
        <v>314</v>
      </c>
      <c r="J23" s="325"/>
      <c r="K23" s="325"/>
    </row>
    <row r="24" spans="1:11" ht="18" customHeight="1">
      <c r="A24" s="331" t="s">
        <v>240</v>
      </c>
      <c r="B24" s="330" t="s">
        <v>241</v>
      </c>
      <c r="C24" s="265"/>
      <c r="D24" s="331"/>
      <c r="E24" s="334" t="s">
        <v>242</v>
      </c>
      <c r="F24" s="335"/>
      <c r="G24" s="335"/>
      <c r="H24" s="335"/>
      <c r="I24" s="335"/>
      <c r="J24" s="335"/>
      <c r="K24" s="335"/>
    </row>
    <row r="25" spans="1:12" ht="18" customHeight="1">
      <c r="A25" s="332"/>
      <c r="B25" s="333"/>
      <c r="C25" s="274"/>
      <c r="D25" s="332"/>
      <c r="E25" s="127" t="s">
        <v>0</v>
      </c>
      <c r="F25" s="127" t="s">
        <v>243</v>
      </c>
      <c r="G25" s="127" t="s">
        <v>43</v>
      </c>
      <c r="H25" s="127" t="s">
        <v>39</v>
      </c>
      <c r="I25" s="128" t="s">
        <v>40</v>
      </c>
      <c r="J25" s="128" t="s">
        <v>41</v>
      </c>
      <c r="K25" s="129" t="s">
        <v>62</v>
      </c>
      <c r="L25" s="183"/>
    </row>
    <row r="26" spans="1:11" ht="18" customHeight="1">
      <c r="A26" s="293" t="s">
        <v>155</v>
      </c>
      <c r="B26" s="329" t="s">
        <v>138</v>
      </c>
      <c r="C26" s="293"/>
      <c r="D26" s="327"/>
      <c r="E26" s="146">
        <f aca="true" t="shared" si="1" ref="E26:E31">SUM(F26:K26)</f>
        <v>9250</v>
      </c>
      <c r="F26" s="18">
        <f aca="true" t="shared" si="2" ref="F26:K26">SUM(F27:F31)</f>
        <v>1039</v>
      </c>
      <c r="G26" s="18">
        <f t="shared" si="2"/>
        <v>2428</v>
      </c>
      <c r="H26" s="18">
        <f t="shared" si="2"/>
        <v>2881</v>
      </c>
      <c r="I26" s="18">
        <f t="shared" si="2"/>
        <v>1788</v>
      </c>
      <c r="J26" s="18">
        <f t="shared" si="2"/>
        <v>839</v>
      </c>
      <c r="K26" s="18">
        <f t="shared" si="2"/>
        <v>275</v>
      </c>
    </row>
    <row r="27" spans="1:11" ht="18" customHeight="1">
      <c r="A27" s="293"/>
      <c r="B27" s="134" t="s">
        <v>94</v>
      </c>
      <c r="C27" s="1" t="s">
        <v>44</v>
      </c>
      <c r="D27" s="55"/>
      <c r="E27" s="17">
        <f t="shared" si="1"/>
        <v>2121</v>
      </c>
      <c r="F27" s="179">
        <v>820</v>
      </c>
      <c r="G27" s="179">
        <v>1109</v>
      </c>
      <c r="H27" s="179">
        <v>159</v>
      </c>
      <c r="I27" s="179">
        <v>29</v>
      </c>
      <c r="J27" s="179">
        <v>4</v>
      </c>
      <c r="K27" s="179" t="s">
        <v>301</v>
      </c>
    </row>
    <row r="28" spans="1:11" ht="18" customHeight="1">
      <c r="A28" s="293"/>
      <c r="B28" s="136"/>
      <c r="C28" s="1" t="s">
        <v>45</v>
      </c>
      <c r="D28" s="55"/>
      <c r="E28" s="17">
        <f t="shared" si="1"/>
        <v>2864</v>
      </c>
      <c r="F28" s="179">
        <v>200</v>
      </c>
      <c r="G28" s="179">
        <v>1144</v>
      </c>
      <c r="H28" s="179">
        <v>1373</v>
      </c>
      <c r="I28" s="179">
        <v>123</v>
      </c>
      <c r="J28" s="179">
        <v>19</v>
      </c>
      <c r="K28" s="179">
        <v>5</v>
      </c>
    </row>
    <row r="29" spans="1:11" ht="18" customHeight="1">
      <c r="A29" s="293"/>
      <c r="B29" s="136"/>
      <c r="C29" s="1" t="s">
        <v>46</v>
      </c>
      <c r="D29" s="55"/>
      <c r="E29" s="17">
        <f t="shared" si="1"/>
        <v>2332</v>
      </c>
      <c r="F29" s="179">
        <v>18</v>
      </c>
      <c r="G29" s="179">
        <v>162</v>
      </c>
      <c r="H29" s="179">
        <v>1201</v>
      </c>
      <c r="I29" s="179">
        <v>851</v>
      </c>
      <c r="J29" s="179">
        <v>91</v>
      </c>
      <c r="K29" s="179">
        <v>9</v>
      </c>
    </row>
    <row r="30" spans="1:11" ht="18" customHeight="1">
      <c r="A30" s="293"/>
      <c r="B30" s="136"/>
      <c r="C30" s="1" t="s">
        <v>47</v>
      </c>
      <c r="D30" s="55"/>
      <c r="E30" s="17">
        <f t="shared" si="1"/>
        <v>1322</v>
      </c>
      <c r="F30" s="179">
        <v>1</v>
      </c>
      <c r="G30" s="179">
        <v>12</v>
      </c>
      <c r="H30" s="179">
        <v>141</v>
      </c>
      <c r="I30" s="179">
        <v>704</v>
      </c>
      <c r="J30" s="179">
        <v>425</v>
      </c>
      <c r="K30" s="179">
        <v>39</v>
      </c>
    </row>
    <row r="31" spans="1:11" ht="18" customHeight="1" thickBot="1">
      <c r="A31" s="324"/>
      <c r="B31" s="137"/>
      <c r="C31" s="68" t="s">
        <v>48</v>
      </c>
      <c r="D31" s="138"/>
      <c r="E31" s="63">
        <f t="shared" si="1"/>
        <v>611</v>
      </c>
      <c r="F31" s="139" t="s">
        <v>301</v>
      </c>
      <c r="G31" s="180">
        <v>1</v>
      </c>
      <c r="H31" s="180">
        <v>7</v>
      </c>
      <c r="I31" s="180">
        <v>81</v>
      </c>
      <c r="J31" s="180">
        <v>300</v>
      </c>
      <c r="K31" s="180">
        <v>222</v>
      </c>
    </row>
  </sheetData>
  <sheetProtection/>
  <mergeCells count="24">
    <mergeCell ref="I23:K23"/>
    <mergeCell ref="A24:A25"/>
    <mergeCell ref="B24:D25"/>
    <mergeCell ref="E24:K24"/>
    <mergeCell ref="A26:A31"/>
    <mergeCell ref="B26:D26"/>
    <mergeCell ref="A4:A5"/>
    <mergeCell ref="B4:D5"/>
    <mergeCell ref="E4:K4"/>
    <mergeCell ref="A14:A15"/>
    <mergeCell ref="B14:D15"/>
    <mergeCell ref="E14:K14"/>
    <mergeCell ref="C8:D8"/>
    <mergeCell ref="C9:D9"/>
    <mergeCell ref="I3:K3"/>
    <mergeCell ref="I13:K13"/>
    <mergeCell ref="A1:K1"/>
    <mergeCell ref="C10:D10"/>
    <mergeCell ref="C11:D11"/>
    <mergeCell ref="A16:A21"/>
    <mergeCell ref="B16:D16"/>
    <mergeCell ref="B6:D6"/>
    <mergeCell ref="A6:A11"/>
    <mergeCell ref="C7:D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7.00390625" defaultRowHeight="12"/>
  <cols>
    <col min="1" max="1" width="9.375" style="87" customWidth="1"/>
    <col min="2" max="2" width="9.75390625" style="87" customWidth="1"/>
    <col min="3" max="14" width="7.75390625" style="87" customWidth="1"/>
    <col min="15" max="16384" width="7.00390625" style="178" customWidth="1"/>
  </cols>
  <sheetData>
    <row r="1" spans="1:14" ht="17.25" customHeight="1">
      <c r="A1" s="256" t="s">
        <v>320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s="27" customFormat="1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7" customFormat="1" ht="18" customHeight="1" thickBot="1">
      <c r="A3" s="258" t="s">
        <v>294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</row>
    <row r="4" spans="1:14" s="27" customFormat="1" ht="30" customHeight="1">
      <c r="A4" s="39" t="s">
        <v>173</v>
      </c>
      <c r="B4" s="262" t="s">
        <v>174</v>
      </c>
      <c r="C4" s="250" t="s">
        <v>161</v>
      </c>
      <c r="D4" s="251"/>
      <c r="E4" s="251"/>
      <c r="F4" s="251"/>
      <c r="G4" s="251"/>
      <c r="H4" s="252"/>
      <c r="I4" s="250" t="s">
        <v>162</v>
      </c>
      <c r="J4" s="251"/>
      <c r="K4" s="251"/>
      <c r="L4" s="251"/>
      <c r="M4" s="251"/>
      <c r="N4" s="251"/>
    </row>
    <row r="5" spans="1:14" s="27" customFormat="1" ht="30" customHeight="1">
      <c r="A5" s="118" t="s">
        <v>49</v>
      </c>
      <c r="B5" s="297"/>
      <c r="C5" s="119" t="s">
        <v>6</v>
      </c>
      <c r="D5" s="29" t="s">
        <v>50</v>
      </c>
      <c r="E5" s="29" t="s">
        <v>51</v>
      </c>
      <c r="F5" s="29" t="s">
        <v>171</v>
      </c>
      <c r="G5" s="29" t="s">
        <v>172</v>
      </c>
      <c r="H5" s="29" t="s">
        <v>160</v>
      </c>
      <c r="I5" s="29" t="s">
        <v>6</v>
      </c>
      <c r="J5" s="29" t="s">
        <v>50</v>
      </c>
      <c r="K5" s="29" t="s">
        <v>51</v>
      </c>
      <c r="L5" s="29" t="s">
        <v>171</v>
      </c>
      <c r="M5" s="29" t="s">
        <v>172</v>
      </c>
      <c r="N5" s="29" t="s">
        <v>160</v>
      </c>
    </row>
    <row r="6" spans="1:14" s="43" customFormat="1" ht="30" customHeight="1">
      <c r="A6" s="120" t="s">
        <v>6</v>
      </c>
      <c r="B6" s="146">
        <f>SUM(B7:B23)</f>
        <v>150582</v>
      </c>
      <c r="C6" s="147">
        <f>SUM(C7:C23)</f>
        <v>74607</v>
      </c>
      <c r="D6" s="147">
        <f>SUM(D7:D23)</f>
        <v>28500</v>
      </c>
      <c r="E6" s="147">
        <f aca="true" t="shared" si="0" ref="E6:N6">SUM(E8:E23)</f>
        <v>38684</v>
      </c>
      <c r="F6" s="147">
        <f t="shared" si="0"/>
        <v>2013</v>
      </c>
      <c r="G6" s="147">
        <f t="shared" si="0"/>
        <v>2084</v>
      </c>
      <c r="H6" s="147">
        <f t="shared" si="0"/>
        <v>3326</v>
      </c>
      <c r="I6" s="121">
        <f>SUM(I7:I23)</f>
        <v>75975</v>
      </c>
      <c r="J6" s="121">
        <f>SUM(J7:J23)</f>
        <v>22333</v>
      </c>
      <c r="K6" s="121">
        <f t="shared" si="0"/>
        <v>38940</v>
      </c>
      <c r="L6" s="121">
        <f t="shared" si="0"/>
        <v>8408</v>
      </c>
      <c r="M6" s="121">
        <f t="shared" si="0"/>
        <v>3394</v>
      </c>
      <c r="N6" s="121">
        <f t="shared" si="0"/>
        <v>2900</v>
      </c>
    </row>
    <row r="7" spans="1:14" s="43" customFormat="1" ht="30" customHeight="1">
      <c r="A7" s="120" t="s">
        <v>319</v>
      </c>
      <c r="B7" s="17">
        <v>16537</v>
      </c>
      <c r="C7" s="18">
        <v>8466</v>
      </c>
      <c r="D7" s="18">
        <v>8466</v>
      </c>
      <c r="E7" s="48" t="s">
        <v>122</v>
      </c>
      <c r="F7" s="48" t="s">
        <v>122</v>
      </c>
      <c r="G7" s="48" t="s">
        <v>122</v>
      </c>
      <c r="H7" s="48" t="s">
        <v>122</v>
      </c>
      <c r="I7" s="121">
        <v>8071</v>
      </c>
      <c r="J7" s="121">
        <v>8071</v>
      </c>
      <c r="K7" s="246" t="s">
        <v>122</v>
      </c>
      <c r="L7" s="246" t="s">
        <v>122</v>
      </c>
      <c r="M7" s="246" t="s">
        <v>122</v>
      </c>
      <c r="N7" s="246" t="s">
        <v>122</v>
      </c>
    </row>
    <row r="8" spans="1:14" s="27" customFormat="1" ht="30" customHeight="1">
      <c r="A8" s="120" t="s">
        <v>52</v>
      </c>
      <c r="B8" s="17">
        <v>6415</v>
      </c>
      <c r="C8" s="48">
        <v>3306</v>
      </c>
      <c r="D8" s="48">
        <v>3280</v>
      </c>
      <c r="E8" s="48">
        <v>3</v>
      </c>
      <c r="F8" s="48" t="s">
        <v>122</v>
      </c>
      <c r="G8" s="48" t="s">
        <v>122</v>
      </c>
      <c r="H8" s="48">
        <v>23</v>
      </c>
      <c r="I8" s="121">
        <f aca="true" t="shared" si="1" ref="I8:I21">SUM(J8:N8)</f>
        <v>3109</v>
      </c>
      <c r="J8" s="48">
        <v>3092</v>
      </c>
      <c r="K8" s="48">
        <v>7</v>
      </c>
      <c r="L8" s="48">
        <v>1</v>
      </c>
      <c r="M8" s="48" t="s">
        <v>122</v>
      </c>
      <c r="N8" s="48">
        <v>9</v>
      </c>
    </row>
    <row r="9" spans="1:14" s="27" customFormat="1" ht="30" customHeight="1">
      <c r="A9" s="120" t="s">
        <v>53</v>
      </c>
      <c r="B9" s="17">
        <v>6540</v>
      </c>
      <c r="C9" s="48">
        <v>3330</v>
      </c>
      <c r="D9" s="48">
        <v>3026</v>
      </c>
      <c r="E9" s="48">
        <v>101</v>
      </c>
      <c r="F9" s="48">
        <v>1</v>
      </c>
      <c r="G9" s="48">
        <v>4</v>
      </c>
      <c r="H9" s="48">
        <v>198</v>
      </c>
      <c r="I9" s="121">
        <f t="shared" si="1"/>
        <v>3210</v>
      </c>
      <c r="J9" s="48">
        <v>2905</v>
      </c>
      <c r="K9" s="48">
        <v>186</v>
      </c>
      <c r="L9" s="48">
        <v>1</v>
      </c>
      <c r="M9" s="48">
        <v>8</v>
      </c>
      <c r="N9" s="48">
        <v>110</v>
      </c>
    </row>
    <row r="10" spans="1:14" s="27" customFormat="1" ht="30" customHeight="1">
      <c r="A10" s="120" t="s">
        <v>54</v>
      </c>
      <c r="B10" s="17">
        <v>6593</v>
      </c>
      <c r="C10" s="48">
        <v>3380</v>
      </c>
      <c r="D10" s="48">
        <v>2339</v>
      </c>
      <c r="E10" s="48">
        <v>706</v>
      </c>
      <c r="F10" s="48" t="s">
        <v>122</v>
      </c>
      <c r="G10" s="48">
        <v>13</v>
      </c>
      <c r="H10" s="48">
        <v>322</v>
      </c>
      <c r="I10" s="121">
        <f t="shared" si="1"/>
        <v>3213</v>
      </c>
      <c r="J10" s="48">
        <v>2098</v>
      </c>
      <c r="K10" s="48">
        <v>953</v>
      </c>
      <c r="L10" s="48">
        <v>3</v>
      </c>
      <c r="M10" s="48">
        <v>41</v>
      </c>
      <c r="N10" s="48">
        <v>118</v>
      </c>
    </row>
    <row r="11" spans="1:14" s="27" customFormat="1" ht="30" customHeight="1">
      <c r="A11" s="120" t="s">
        <v>55</v>
      </c>
      <c r="B11" s="17">
        <v>7198</v>
      </c>
      <c r="C11" s="48">
        <v>3744</v>
      </c>
      <c r="D11" s="48">
        <v>1919</v>
      </c>
      <c r="E11" s="48">
        <v>1542</v>
      </c>
      <c r="F11" s="48" t="s">
        <v>122</v>
      </c>
      <c r="G11" s="48">
        <v>49</v>
      </c>
      <c r="H11" s="48">
        <v>234</v>
      </c>
      <c r="I11" s="121">
        <f t="shared" si="1"/>
        <v>3454</v>
      </c>
      <c r="J11" s="48">
        <v>1279</v>
      </c>
      <c r="K11" s="48">
        <v>1935</v>
      </c>
      <c r="L11" s="48">
        <v>3</v>
      </c>
      <c r="M11" s="48">
        <v>113</v>
      </c>
      <c r="N11" s="48">
        <v>124</v>
      </c>
    </row>
    <row r="12" spans="1:14" s="27" customFormat="1" ht="30" customHeight="1">
      <c r="A12" s="120" t="s">
        <v>56</v>
      </c>
      <c r="B12" s="17">
        <v>8617</v>
      </c>
      <c r="C12" s="48">
        <v>4444</v>
      </c>
      <c r="D12" s="48">
        <v>1697</v>
      </c>
      <c r="E12" s="48">
        <v>2452</v>
      </c>
      <c r="F12" s="48">
        <v>4</v>
      </c>
      <c r="G12" s="48">
        <v>90</v>
      </c>
      <c r="H12" s="48">
        <v>201</v>
      </c>
      <c r="I12" s="121">
        <f t="shared" si="1"/>
        <v>4173</v>
      </c>
      <c r="J12" s="48">
        <v>1018</v>
      </c>
      <c r="K12" s="48">
        <v>2827</v>
      </c>
      <c r="L12" s="48">
        <v>9</v>
      </c>
      <c r="M12" s="48">
        <v>213</v>
      </c>
      <c r="N12" s="48">
        <v>106</v>
      </c>
    </row>
    <row r="13" spans="1:14" s="27" customFormat="1" ht="30" customHeight="1">
      <c r="A13" s="120" t="s">
        <v>57</v>
      </c>
      <c r="B13" s="17">
        <v>9969</v>
      </c>
      <c r="C13" s="48">
        <v>5236</v>
      </c>
      <c r="D13" s="48">
        <v>1767</v>
      </c>
      <c r="E13" s="48">
        <v>3077</v>
      </c>
      <c r="F13" s="48">
        <v>8</v>
      </c>
      <c r="G13" s="48">
        <v>177</v>
      </c>
      <c r="H13" s="48">
        <v>207</v>
      </c>
      <c r="I13" s="121">
        <f t="shared" si="1"/>
        <v>4733</v>
      </c>
      <c r="J13" s="48">
        <v>941</v>
      </c>
      <c r="K13" s="48">
        <v>3362</v>
      </c>
      <c r="L13" s="48">
        <v>19</v>
      </c>
      <c r="M13" s="48">
        <v>305</v>
      </c>
      <c r="N13" s="48">
        <v>106</v>
      </c>
    </row>
    <row r="14" spans="1:14" s="27" customFormat="1" ht="30" customHeight="1">
      <c r="A14" s="120" t="s">
        <v>58</v>
      </c>
      <c r="B14" s="17">
        <v>11753</v>
      </c>
      <c r="C14" s="48">
        <v>6225</v>
      </c>
      <c r="D14" s="48">
        <v>1895</v>
      </c>
      <c r="E14" s="48">
        <v>3815</v>
      </c>
      <c r="F14" s="48">
        <v>20</v>
      </c>
      <c r="G14" s="48">
        <v>242</v>
      </c>
      <c r="H14" s="48">
        <v>253</v>
      </c>
      <c r="I14" s="121">
        <f t="shared" si="1"/>
        <v>5528</v>
      </c>
      <c r="J14" s="48">
        <v>962</v>
      </c>
      <c r="K14" s="48">
        <v>3953</v>
      </c>
      <c r="L14" s="48">
        <v>49</v>
      </c>
      <c r="M14" s="48">
        <v>431</v>
      </c>
      <c r="N14" s="48">
        <v>133</v>
      </c>
    </row>
    <row r="15" spans="1:14" s="27" customFormat="1" ht="30" customHeight="1">
      <c r="A15" s="120" t="s">
        <v>59</v>
      </c>
      <c r="B15" s="17">
        <v>9940</v>
      </c>
      <c r="C15" s="48">
        <v>5065</v>
      </c>
      <c r="D15" s="48">
        <v>1288</v>
      </c>
      <c r="E15" s="48">
        <v>3222</v>
      </c>
      <c r="F15" s="48">
        <v>26</v>
      </c>
      <c r="G15" s="48">
        <v>294</v>
      </c>
      <c r="H15" s="48">
        <v>235</v>
      </c>
      <c r="I15" s="121">
        <f t="shared" si="1"/>
        <v>4875</v>
      </c>
      <c r="J15" s="48">
        <v>667</v>
      </c>
      <c r="K15" s="48">
        <v>3565</v>
      </c>
      <c r="L15" s="48">
        <v>90</v>
      </c>
      <c r="M15" s="48">
        <v>445</v>
      </c>
      <c r="N15" s="48">
        <v>108</v>
      </c>
    </row>
    <row r="16" spans="1:14" s="27" customFormat="1" ht="30" customHeight="1">
      <c r="A16" s="120" t="s">
        <v>60</v>
      </c>
      <c r="B16" s="17">
        <v>9470</v>
      </c>
      <c r="C16" s="48">
        <v>4674</v>
      </c>
      <c r="D16" s="48">
        <v>919</v>
      </c>
      <c r="E16" s="48">
        <v>3270</v>
      </c>
      <c r="F16" s="48">
        <v>45</v>
      </c>
      <c r="G16" s="48">
        <v>261</v>
      </c>
      <c r="H16" s="48">
        <v>179</v>
      </c>
      <c r="I16" s="121">
        <f t="shared" si="1"/>
        <v>4796</v>
      </c>
      <c r="J16" s="48">
        <v>392</v>
      </c>
      <c r="K16" s="48">
        <v>3748</v>
      </c>
      <c r="L16" s="48">
        <v>164</v>
      </c>
      <c r="M16" s="48">
        <v>392</v>
      </c>
      <c r="N16" s="48">
        <v>100</v>
      </c>
    </row>
    <row r="17" spans="1:14" s="27" customFormat="1" ht="30" customHeight="1">
      <c r="A17" s="120" t="s">
        <v>61</v>
      </c>
      <c r="B17" s="17">
        <v>9602</v>
      </c>
      <c r="C17" s="48">
        <v>4733</v>
      </c>
      <c r="D17" s="48">
        <v>690</v>
      </c>
      <c r="E17" s="48">
        <v>3592</v>
      </c>
      <c r="F17" s="48">
        <v>92</v>
      </c>
      <c r="G17" s="48">
        <v>221</v>
      </c>
      <c r="H17" s="48">
        <v>138</v>
      </c>
      <c r="I17" s="121">
        <f t="shared" si="1"/>
        <v>4869</v>
      </c>
      <c r="J17" s="48">
        <v>246</v>
      </c>
      <c r="K17" s="48">
        <v>3943</v>
      </c>
      <c r="L17" s="48">
        <v>296</v>
      </c>
      <c r="M17" s="48">
        <v>312</v>
      </c>
      <c r="N17" s="48">
        <v>72</v>
      </c>
    </row>
    <row r="18" spans="1:14" s="27" customFormat="1" ht="30" customHeight="1">
      <c r="A18" s="120" t="s">
        <v>43</v>
      </c>
      <c r="B18" s="17">
        <v>11705</v>
      </c>
      <c r="C18" s="48">
        <v>5746</v>
      </c>
      <c r="D18" s="48">
        <v>604</v>
      </c>
      <c r="E18" s="48">
        <v>4537</v>
      </c>
      <c r="F18" s="48">
        <v>191</v>
      </c>
      <c r="G18" s="48">
        <v>258</v>
      </c>
      <c r="H18" s="48">
        <v>156</v>
      </c>
      <c r="I18" s="121">
        <f t="shared" si="1"/>
        <v>5959</v>
      </c>
      <c r="J18" s="48">
        <v>217</v>
      </c>
      <c r="K18" s="48">
        <v>4648</v>
      </c>
      <c r="L18" s="48">
        <v>658</v>
      </c>
      <c r="M18" s="48">
        <v>346</v>
      </c>
      <c r="N18" s="48">
        <v>90</v>
      </c>
    </row>
    <row r="19" spans="1:14" s="27" customFormat="1" ht="30" customHeight="1">
      <c r="A19" s="120" t="s">
        <v>39</v>
      </c>
      <c r="B19" s="17">
        <v>13018</v>
      </c>
      <c r="C19" s="48">
        <v>6268</v>
      </c>
      <c r="D19" s="48">
        <v>389</v>
      </c>
      <c r="E19" s="48">
        <v>5096</v>
      </c>
      <c r="F19" s="48">
        <v>355</v>
      </c>
      <c r="G19" s="48">
        <v>241</v>
      </c>
      <c r="H19" s="48">
        <v>187</v>
      </c>
      <c r="I19" s="121">
        <f t="shared" si="1"/>
        <v>6750</v>
      </c>
      <c r="J19" s="48">
        <v>199</v>
      </c>
      <c r="K19" s="48">
        <v>4766</v>
      </c>
      <c r="L19" s="48">
        <v>1246</v>
      </c>
      <c r="M19" s="48">
        <v>358</v>
      </c>
      <c r="N19" s="48">
        <v>181</v>
      </c>
    </row>
    <row r="20" spans="1:14" s="27" customFormat="1" ht="30" customHeight="1">
      <c r="A20" s="120" t="s">
        <v>40</v>
      </c>
      <c r="B20" s="17">
        <v>9452</v>
      </c>
      <c r="C20" s="48">
        <v>4563</v>
      </c>
      <c r="D20" s="48">
        <v>146</v>
      </c>
      <c r="E20" s="48">
        <v>3792</v>
      </c>
      <c r="F20" s="48">
        <v>382</v>
      </c>
      <c r="G20" s="48">
        <v>138</v>
      </c>
      <c r="H20" s="48">
        <v>105</v>
      </c>
      <c r="I20" s="121">
        <f t="shared" si="1"/>
        <v>4889</v>
      </c>
      <c r="J20" s="48">
        <v>93</v>
      </c>
      <c r="K20" s="48">
        <v>2942</v>
      </c>
      <c r="L20" s="48">
        <v>1450</v>
      </c>
      <c r="M20" s="48">
        <v>225</v>
      </c>
      <c r="N20" s="48">
        <v>179</v>
      </c>
    </row>
    <row r="21" spans="1:14" s="27" customFormat="1" ht="30" customHeight="1">
      <c r="A21" s="120" t="s">
        <v>41</v>
      </c>
      <c r="B21" s="17">
        <v>6273</v>
      </c>
      <c r="C21" s="18">
        <v>2776</v>
      </c>
      <c r="D21" s="48">
        <v>48</v>
      </c>
      <c r="E21" s="48">
        <v>2264</v>
      </c>
      <c r="F21" s="48">
        <v>329</v>
      </c>
      <c r="G21" s="48">
        <v>67</v>
      </c>
      <c r="H21" s="48">
        <v>68</v>
      </c>
      <c r="I21" s="121">
        <f t="shared" si="1"/>
        <v>3497</v>
      </c>
      <c r="J21" s="48">
        <v>67</v>
      </c>
      <c r="K21" s="48">
        <v>1494</v>
      </c>
      <c r="L21" s="48">
        <v>1661</v>
      </c>
      <c r="M21" s="48">
        <v>113</v>
      </c>
      <c r="N21" s="48">
        <v>162</v>
      </c>
    </row>
    <row r="22" spans="1:14" s="27" customFormat="1" ht="30" customHeight="1">
      <c r="A22" s="120" t="s">
        <v>315</v>
      </c>
      <c r="B22" s="17">
        <v>5649</v>
      </c>
      <c r="C22" s="18">
        <v>1907</v>
      </c>
      <c r="D22" s="48">
        <v>27</v>
      </c>
      <c r="E22" s="48">
        <v>1215</v>
      </c>
      <c r="F22" s="48">
        <v>560</v>
      </c>
      <c r="G22" s="48">
        <v>29</v>
      </c>
      <c r="H22" s="48">
        <v>76</v>
      </c>
      <c r="I22" s="121">
        <f>SUM(J22:N22)</f>
        <v>3742</v>
      </c>
      <c r="J22" s="48">
        <v>86</v>
      </c>
      <c r="K22" s="48">
        <v>611</v>
      </c>
      <c r="L22" s="48">
        <v>2758</v>
      </c>
      <c r="M22" s="48">
        <v>92</v>
      </c>
      <c r="N22" s="48">
        <v>195</v>
      </c>
    </row>
    <row r="23" spans="1:14" s="27" customFormat="1" ht="30" customHeight="1" thickBot="1">
      <c r="A23" s="123" t="s">
        <v>316</v>
      </c>
      <c r="B23" s="63">
        <v>1851</v>
      </c>
      <c r="C23" s="139">
        <v>744</v>
      </c>
      <c r="D23" s="139" t="s">
        <v>122</v>
      </c>
      <c r="E23" s="139" t="s">
        <v>122</v>
      </c>
      <c r="F23" s="139" t="s">
        <v>122</v>
      </c>
      <c r="G23" s="139" t="s">
        <v>122</v>
      </c>
      <c r="H23" s="139">
        <v>744</v>
      </c>
      <c r="I23" s="139">
        <v>1107</v>
      </c>
      <c r="J23" s="139" t="s">
        <v>122</v>
      </c>
      <c r="K23" s="139" t="s">
        <v>122</v>
      </c>
      <c r="L23" s="139" t="s">
        <v>122</v>
      </c>
      <c r="M23" s="139" t="s">
        <v>122</v>
      </c>
      <c r="N23" s="139">
        <v>1107</v>
      </c>
    </row>
    <row r="24" spans="2:14" ht="12">
      <c r="B24" s="18"/>
      <c r="I24" s="182"/>
      <c r="J24" s="182"/>
      <c r="K24" s="182"/>
      <c r="L24" s="182"/>
      <c r="M24" s="182"/>
      <c r="N24" s="182"/>
    </row>
    <row r="25" ht="12">
      <c r="B25" s="18"/>
    </row>
    <row r="27" spans="6:8" ht="12">
      <c r="F27" s="182"/>
      <c r="G27" s="182"/>
      <c r="H27" s="182"/>
    </row>
  </sheetData>
  <sheetProtection/>
  <mergeCells count="5">
    <mergeCell ref="B4:B5"/>
    <mergeCell ref="C4:H4"/>
    <mergeCell ref="I4:N4"/>
    <mergeCell ref="A1:N1"/>
    <mergeCell ref="A3:N3"/>
  </mergeCells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" sqref="A2"/>
    </sheetView>
  </sheetViews>
  <sheetFormatPr defaultColWidth="7.375" defaultRowHeight="12"/>
  <cols>
    <col min="1" max="1" width="7.375" style="194" customWidth="1"/>
    <col min="2" max="2" width="10.875" style="195" customWidth="1"/>
    <col min="3" max="10" width="10.75390625" style="195" customWidth="1"/>
    <col min="11" max="16384" width="7.375" style="194" customWidth="1"/>
  </cols>
  <sheetData>
    <row r="1" spans="1:10" ht="17.25" customHeight="1">
      <c r="A1" s="256" t="s">
        <v>284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2:10" s="27" customFormat="1" ht="18" customHeight="1">
      <c r="B2" s="4"/>
      <c r="C2" s="4"/>
      <c r="D2" s="4"/>
      <c r="E2" s="4"/>
      <c r="F2" s="4"/>
      <c r="G2" s="4"/>
      <c r="H2" s="4"/>
      <c r="I2" s="4"/>
      <c r="J2" s="4"/>
    </row>
    <row r="3" spans="1:10" s="27" customFormat="1" ht="18" customHeight="1" thickBot="1">
      <c r="A3" s="258" t="s">
        <v>205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s="27" customFormat="1" ht="30" customHeight="1">
      <c r="A4" s="265" t="s">
        <v>132</v>
      </c>
      <c r="B4" s="262" t="s">
        <v>133</v>
      </c>
      <c r="C4" s="112"/>
      <c r="D4" s="13" t="s">
        <v>63</v>
      </c>
      <c r="E4" s="8"/>
      <c r="F4" s="8"/>
      <c r="G4" s="8"/>
      <c r="H4" s="3"/>
      <c r="I4" s="113"/>
      <c r="J4" s="4"/>
    </row>
    <row r="5" spans="1:10" s="27" customFormat="1" ht="30" customHeight="1">
      <c r="A5" s="293"/>
      <c r="B5" s="294"/>
      <c r="C5" s="114" t="s">
        <v>64</v>
      </c>
      <c r="D5" s="296" t="s">
        <v>6</v>
      </c>
      <c r="E5" s="13" t="s">
        <v>65</v>
      </c>
      <c r="F5" s="8"/>
      <c r="G5" s="114" t="s">
        <v>66</v>
      </c>
      <c r="H5" s="114" t="s">
        <v>67</v>
      </c>
      <c r="I5" s="114" t="s">
        <v>68</v>
      </c>
      <c r="J5" s="114" t="s">
        <v>69</v>
      </c>
    </row>
    <row r="6" spans="1:10" s="27" customFormat="1" ht="30" customHeight="1">
      <c r="A6" s="274"/>
      <c r="B6" s="295"/>
      <c r="C6" s="13"/>
      <c r="D6" s="336"/>
      <c r="E6" s="29" t="s">
        <v>70</v>
      </c>
      <c r="F6" s="29" t="s">
        <v>71</v>
      </c>
      <c r="G6" s="29" t="s">
        <v>72</v>
      </c>
      <c r="H6" s="29" t="s">
        <v>33</v>
      </c>
      <c r="I6" s="29" t="s">
        <v>33</v>
      </c>
      <c r="J6" s="29" t="s">
        <v>73</v>
      </c>
    </row>
    <row r="7" spans="1:20" s="27" customFormat="1" ht="30" customHeight="1">
      <c r="A7" s="253" t="s">
        <v>134</v>
      </c>
      <c r="B7" s="32" t="s">
        <v>90</v>
      </c>
      <c r="C7" s="16">
        <v>72522</v>
      </c>
      <c r="D7" s="5">
        <v>62724</v>
      </c>
      <c r="E7" s="5">
        <v>35666</v>
      </c>
      <c r="F7" s="5">
        <v>2249</v>
      </c>
      <c r="G7" s="5">
        <v>23612</v>
      </c>
      <c r="H7" s="12">
        <v>60.4</v>
      </c>
      <c r="I7" s="12">
        <v>56.9</v>
      </c>
      <c r="J7" s="12">
        <v>5.9</v>
      </c>
      <c r="L7" s="65"/>
      <c r="M7" s="65"/>
      <c r="N7" s="65"/>
      <c r="O7" s="65"/>
      <c r="P7" s="65"/>
      <c r="Q7" s="65"/>
      <c r="R7" s="65"/>
      <c r="S7" s="65"/>
      <c r="T7" s="65"/>
    </row>
    <row r="8" spans="1:20" s="27" customFormat="1" ht="30" customHeight="1">
      <c r="A8" s="254"/>
      <c r="B8" s="28" t="s">
        <v>130</v>
      </c>
      <c r="C8" s="15">
        <v>21425</v>
      </c>
      <c r="D8" s="2">
        <v>18906</v>
      </c>
      <c r="E8" s="2">
        <v>11765</v>
      </c>
      <c r="F8" s="2">
        <v>646</v>
      </c>
      <c r="G8" s="2">
        <v>6384</v>
      </c>
      <c r="H8" s="1">
        <v>65.6</v>
      </c>
      <c r="I8" s="1">
        <v>62.2</v>
      </c>
      <c r="J8" s="1">
        <v>3.4</v>
      </c>
      <c r="L8" s="4"/>
      <c r="M8" s="4"/>
      <c r="N8" s="4"/>
      <c r="O8" s="4"/>
      <c r="P8" s="4"/>
      <c r="Q8" s="4"/>
      <c r="R8" s="4"/>
      <c r="S8" s="4"/>
      <c r="T8" s="4"/>
    </row>
    <row r="9" spans="1:20" s="27" customFormat="1" ht="30" customHeight="1">
      <c r="A9" s="254"/>
      <c r="B9" s="31" t="s">
        <v>91</v>
      </c>
      <c r="C9" s="15">
        <v>26675</v>
      </c>
      <c r="D9" s="2">
        <v>22719</v>
      </c>
      <c r="E9" s="2">
        <v>12866</v>
      </c>
      <c r="F9" s="2">
        <v>706</v>
      </c>
      <c r="G9" s="2">
        <v>8723</v>
      </c>
      <c r="H9" s="1">
        <v>59.7</v>
      </c>
      <c r="I9" s="1">
        <v>56.6</v>
      </c>
      <c r="J9" s="1">
        <v>3.1</v>
      </c>
      <c r="L9" s="195"/>
      <c r="M9" s="195"/>
      <c r="N9" s="195"/>
      <c r="O9" s="195"/>
      <c r="P9" s="195"/>
      <c r="Q9" s="195"/>
      <c r="R9" s="195"/>
      <c r="S9" s="195"/>
      <c r="T9" s="195"/>
    </row>
    <row r="10" spans="1:20" s="27" customFormat="1" ht="30" customHeight="1">
      <c r="A10" s="254"/>
      <c r="B10" s="31" t="s">
        <v>93</v>
      </c>
      <c r="C10" s="15">
        <v>34062</v>
      </c>
      <c r="D10" s="2">
        <v>29487</v>
      </c>
      <c r="E10" s="2">
        <v>16673</v>
      </c>
      <c r="F10" s="2">
        <v>1131</v>
      </c>
      <c r="G10" s="2">
        <v>11006</v>
      </c>
      <c r="H10" s="1">
        <v>60.4</v>
      </c>
      <c r="I10" s="1">
        <v>56.5</v>
      </c>
      <c r="J10" s="1">
        <v>3.8</v>
      </c>
      <c r="L10" s="195"/>
      <c r="M10" s="195"/>
      <c r="N10" s="195"/>
      <c r="O10" s="195"/>
      <c r="P10" s="195"/>
      <c r="Q10" s="195"/>
      <c r="R10" s="195"/>
      <c r="S10" s="195"/>
      <c r="T10" s="195"/>
    </row>
    <row r="11" spans="1:10" s="27" customFormat="1" ht="30" customHeight="1">
      <c r="A11" s="257"/>
      <c r="B11" s="34" t="s">
        <v>131</v>
      </c>
      <c r="C11" s="6">
        <f>SUM(C7:C10)</f>
        <v>154684</v>
      </c>
      <c r="D11" s="7">
        <f>SUM(D7:D10)</f>
        <v>133836</v>
      </c>
      <c r="E11" s="7">
        <f>SUM(E7:E10)</f>
        <v>76970</v>
      </c>
      <c r="F11" s="7">
        <f>SUM(F7:F10)</f>
        <v>4732</v>
      </c>
      <c r="G11" s="7">
        <f>SUM(G7:G10)</f>
        <v>49725</v>
      </c>
      <c r="H11" s="199">
        <v>61</v>
      </c>
      <c r="I11" s="199">
        <v>57.5</v>
      </c>
      <c r="J11" s="199">
        <v>5.8</v>
      </c>
    </row>
    <row r="12" spans="1:10" s="27" customFormat="1" ht="30" customHeight="1">
      <c r="A12" s="254" t="s">
        <v>153</v>
      </c>
      <c r="B12" s="115"/>
      <c r="C12" s="15"/>
      <c r="D12" s="2"/>
      <c r="E12" s="2"/>
      <c r="F12" s="2"/>
      <c r="G12" s="2"/>
      <c r="H12" s="1"/>
      <c r="I12" s="1"/>
      <c r="J12" s="1"/>
    </row>
    <row r="13" spans="1:10" s="27" customFormat="1" ht="30" customHeight="1">
      <c r="A13" s="254"/>
      <c r="B13" s="28"/>
      <c r="C13" s="15"/>
      <c r="D13" s="2"/>
      <c r="E13" s="2"/>
      <c r="F13" s="2"/>
      <c r="G13" s="2"/>
      <c r="H13" s="1"/>
      <c r="I13" s="1"/>
      <c r="J13" s="1"/>
    </row>
    <row r="14" spans="1:10" s="27" customFormat="1" ht="30" customHeight="1">
      <c r="A14" s="254"/>
      <c r="B14" s="31" t="s">
        <v>155</v>
      </c>
      <c r="C14" s="15">
        <v>154310</v>
      </c>
      <c r="D14" s="2">
        <v>135022</v>
      </c>
      <c r="E14" s="2">
        <v>75036</v>
      </c>
      <c r="F14" s="2">
        <v>5045</v>
      </c>
      <c r="G14" s="2">
        <v>50975</v>
      </c>
      <c r="H14" s="1">
        <v>59.3</v>
      </c>
      <c r="I14" s="1">
        <v>55.6</v>
      </c>
      <c r="J14" s="1">
        <v>6.3</v>
      </c>
    </row>
    <row r="15" spans="1:10" s="27" customFormat="1" ht="30" customHeight="1">
      <c r="A15" s="254"/>
      <c r="B15" s="31"/>
      <c r="C15" s="15"/>
      <c r="D15" s="2"/>
      <c r="E15" s="2"/>
      <c r="F15" s="2"/>
      <c r="G15" s="2"/>
      <c r="H15" s="1"/>
      <c r="I15" s="1"/>
      <c r="J15" s="1"/>
    </row>
    <row r="16" spans="1:11" s="27" customFormat="1" ht="30" customHeight="1">
      <c r="A16" s="254"/>
      <c r="B16" s="34"/>
      <c r="C16" s="6"/>
      <c r="D16" s="7"/>
      <c r="E16" s="7"/>
      <c r="F16" s="7"/>
      <c r="G16" s="7"/>
      <c r="H16" s="8"/>
      <c r="I16" s="8"/>
      <c r="J16" s="8"/>
      <c r="K16" s="66"/>
    </row>
    <row r="17" spans="1:10" s="27" customFormat="1" ht="30" customHeight="1">
      <c r="A17" s="259" t="s">
        <v>207</v>
      </c>
      <c r="B17" s="115"/>
      <c r="C17" s="15"/>
      <c r="D17" s="2"/>
      <c r="E17" s="2"/>
      <c r="F17" s="2"/>
      <c r="G17" s="2"/>
      <c r="H17" s="1"/>
      <c r="I17" s="1"/>
      <c r="J17" s="1"/>
    </row>
    <row r="18" spans="1:10" s="27" customFormat="1" ht="30" customHeight="1">
      <c r="A18" s="260"/>
      <c r="B18" s="28"/>
      <c r="C18" s="15"/>
      <c r="D18" s="2"/>
      <c r="E18" s="2"/>
      <c r="F18" s="2"/>
      <c r="G18" s="2"/>
      <c r="H18" s="1"/>
      <c r="I18" s="1"/>
      <c r="J18" s="1"/>
    </row>
    <row r="19" spans="1:10" s="27" customFormat="1" ht="30" customHeight="1">
      <c r="A19" s="260"/>
      <c r="B19" s="31" t="s">
        <v>155</v>
      </c>
      <c r="C19" s="15">
        <v>152311</v>
      </c>
      <c r="D19" s="2">
        <v>134261</v>
      </c>
      <c r="E19" s="2">
        <v>74872</v>
      </c>
      <c r="F19" s="2">
        <v>3326</v>
      </c>
      <c r="G19" s="2">
        <v>51795</v>
      </c>
      <c r="H19" s="1">
        <v>58.2</v>
      </c>
      <c r="I19" s="1">
        <v>55.8</v>
      </c>
      <c r="J19" s="1">
        <v>4.3</v>
      </c>
    </row>
    <row r="20" spans="1:10" s="27" customFormat="1" ht="30" customHeight="1">
      <c r="A20" s="260"/>
      <c r="B20" s="31"/>
      <c r="C20" s="15"/>
      <c r="D20" s="2"/>
      <c r="E20" s="2"/>
      <c r="F20" s="2"/>
      <c r="G20" s="2"/>
      <c r="H20" s="1"/>
      <c r="I20" s="1"/>
      <c r="J20" s="1"/>
    </row>
    <row r="21" spans="1:10" s="27" customFormat="1" ht="30" customHeight="1" thickBot="1">
      <c r="A21" s="338"/>
      <c r="B21" s="116"/>
      <c r="C21" s="69"/>
      <c r="D21" s="67"/>
      <c r="E21" s="67"/>
      <c r="F21" s="67"/>
      <c r="G21" s="67"/>
      <c r="H21" s="68"/>
      <c r="I21" s="68"/>
      <c r="J21" s="68"/>
    </row>
    <row r="22" spans="1:10" s="171" customFormat="1" ht="15" customHeight="1">
      <c r="A22" s="313" t="s">
        <v>285</v>
      </c>
      <c r="B22" s="313"/>
      <c r="C22" s="313"/>
      <c r="D22" s="313"/>
      <c r="E22" s="313"/>
      <c r="F22" s="313"/>
      <c r="G22" s="313"/>
      <c r="H22" s="313"/>
      <c r="I22" s="313"/>
      <c r="J22" s="313"/>
    </row>
    <row r="23" spans="1:10" s="171" customFormat="1" ht="15" customHeight="1">
      <c r="A23" s="337" t="s">
        <v>286</v>
      </c>
      <c r="B23" s="337"/>
      <c r="C23" s="337"/>
      <c r="D23" s="337"/>
      <c r="E23" s="337"/>
      <c r="F23" s="337"/>
      <c r="G23" s="337"/>
      <c r="H23" s="337"/>
      <c r="I23" s="337"/>
      <c r="J23" s="337"/>
    </row>
    <row r="24" spans="1:10" s="171" customFormat="1" ht="15" customHeight="1">
      <c r="A24" s="117" t="s">
        <v>229</v>
      </c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s="171" customFormat="1" ht="15" customHeight="1">
      <c r="A25" s="337" t="s">
        <v>230</v>
      </c>
      <c r="B25" s="337"/>
      <c r="C25" s="337"/>
      <c r="D25" s="337"/>
      <c r="E25" s="337"/>
      <c r="F25" s="337"/>
      <c r="G25" s="337"/>
      <c r="H25" s="337"/>
      <c r="I25" s="337"/>
      <c r="J25" s="337"/>
    </row>
    <row r="26" spans="2:10" ht="12">
      <c r="B26" s="87"/>
      <c r="C26" s="87"/>
      <c r="D26" s="87"/>
      <c r="E26" s="87"/>
      <c r="F26" s="87"/>
      <c r="G26" s="87"/>
      <c r="H26" s="87"/>
      <c r="I26" s="87"/>
      <c r="J26" s="87"/>
    </row>
  </sheetData>
  <sheetProtection/>
  <mergeCells count="11">
    <mergeCell ref="A17:A21"/>
    <mergeCell ref="A22:J22"/>
    <mergeCell ref="D5:D6"/>
    <mergeCell ref="A3:J3"/>
    <mergeCell ref="A1:J1"/>
    <mergeCell ref="A23:J23"/>
    <mergeCell ref="A25:J25"/>
    <mergeCell ref="A7:A11"/>
    <mergeCell ref="A12:A16"/>
    <mergeCell ref="A4:A6"/>
    <mergeCell ref="B4:B6"/>
  </mergeCells>
  <printOptions horizontalCentered="1" verticalCentered="1"/>
  <pageMargins left="0.5905511811023623" right="0.62992125984251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9">
      <selection activeCell="A2" sqref="A2"/>
    </sheetView>
  </sheetViews>
  <sheetFormatPr defaultColWidth="7.375" defaultRowHeight="12"/>
  <cols>
    <col min="1" max="1" width="9.25390625" style="195" customWidth="1"/>
    <col min="2" max="2" width="6.75390625" style="195" customWidth="1"/>
    <col min="3" max="3" width="9.625" style="195" customWidth="1"/>
    <col min="4" max="4" width="7.75390625" style="195" customWidth="1"/>
    <col min="5" max="5" width="7.125" style="195" customWidth="1"/>
    <col min="6" max="14" width="6.75390625" style="195" customWidth="1"/>
    <col min="15" max="15" width="7.625" style="195" customWidth="1"/>
    <col min="16" max="16384" width="7.375" style="194" customWidth="1"/>
  </cols>
  <sheetData>
    <row r="1" spans="1:14" ht="17.25" customHeight="1">
      <c r="A1" s="256" t="s">
        <v>287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16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" s="93" customFormat="1" ht="18" customHeight="1" thickBot="1">
      <c r="A3" s="88"/>
      <c r="B3" s="89"/>
      <c r="C3" s="68"/>
      <c r="D3" s="21"/>
      <c r="E3" s="21"/>
      <c r="F3" s="21"/>
      <c r="G3" s="21"/>
      <c r="H3" s="22"/>
      <c r="I3" s="22"/>
      <c r="J3" s="22"/>
      <c r="K3" s="21"/>
      <c r="L3" s="21"/>
      <c r="M3" s="21"/>
      <c r="N3" s="90" t="s">
        <v>275</v>
      </c>
      <c r="O3" s="91"/>
      <c r="P3" s="92"/>
    </row>
    <row r="4" spans="1:16" s="93" customFormat="1" ht="19.5" customHeight="1">
      <c r="A4" s="269" t="s">
        <v>133</v>
      </c>
      <c r="B4" s="262" t="s">
        <v>288</v>
      </c>
      <c r="C4" s="339" t="s">
        <v>231</v>
      </c>
      <c r="D4" s="250" t="s">
        <v>214</v>
      </c>
      <c r="E4" s="251"/>
      <c r="F4" s="251"/>
      <c r="G4" s="251"/>
      <c r="H4" s="251"/>
      <c r="I4" s="251"/>
      <c r="J4" s="252"/>
      <c r="K4" s="250" t="s">
        <v>215</v>
      </c>
      <c r="L4" s="251"/>
      <c r="M4" s="251"/>
      <c r="N4" s="251"/>
      <c r="O4" s="91"/>
      <c r="P4" s="92"/>
    </row>
    <row r="5" spans="1:16" s="93" customFormat="1" ht="9.75" customHeight="1">
      <c r="A5" s="355"/>
      <c r="B5" s="294"/>
      <c r="C5" s="340"/>
      <c r="D5" s="95"/>
      <c r="E5" s="96"/>
      <c r="F5" s="96"/>
      <c r="G5" s="96"/>
      <c r="H5" s="96"/>
      <c r="I5" s="96"/>
      <c r="J5" s="96"/>
      <c r="K5" s="350" t="s">
        <v>217</v>
      </c>
      <c r="L5" s="96"/>
      <c r="M5" s="96"/>
      <c r="N5" s="96"/>
      <c r="O5" s="91"/>
      <c r="P5" s="92"/>
    </row>
    <row r="6" spans="1:16" s="93" customFormat="1" ht="14.25" customHeight="1">
      <c r="A6" s="355"/>
      <c r="B6" s="294"/>
      <c r="C6" s="340"/>
      <c r="D6" s="94"/>
      <c r="E6" s="298" t="s">
        <v>289</v>
      </c>
      <c r="F6" s="342"/>
      <c r="G6" s="342"/>
      <c r="H6" s="342"/>
      <c r="I6" s="343"/>
      <c r="J6" s="344" t="s">
        <v>216</v>
      </c>
      <c r="K6" s="351"/>
      <c r="L6" s="344" t="s">
        <v>218</v>
      </c>
      <c r="M6" s="344" t="s">
        <v>219</v>
      </c>
      <c r="N6" s="353" t="s">
        <v>290</v>
      </c>
      <c r="O6" s="91"/>
      <c r="P6" s="92"/>
    </row>
    <row r="7" spans="1:16" s="93" customFormat="1" ht="130.5" customHeight="1">
      <c r="A7" s="356"/>
      <c r="B7" s="295"/>
      <c r="C7" s="341"/>
      <c r="D7" s="97" t="s">
        <v>220</v>
      </c>
      <c r="E7" s="98" t="s">
        <v>221</v>
      </c>
      <c r="F7" s="98" t="s">
        <v>222</v>
      </c>
      <c r="G7" s="98" t="s">
        <v>223</v>
      </c>
      <c r="H7" s="99" t="s">
        <v>224</v>
      </c>
      <c r="I7" s="98" t="s">
        <v>225</v>
      </c>
      <c r="J7" s="345"/>
      <c r="K7" s="352"/>
      <c r="L7" s="345"/>
      <c r="M7" s="345"/>
      <c r="N7" s="354"/>
      <c r="O7" s="91"/>
      <c r="P7" s="92"/>
    </row>
    <row r="8" spans="1:16" s="93" customFormat="1" ht="24.75" customHeight="1">
      <c r="A8" s="348" t="s">
        <v>90</v>
      </c>
      <c r="B8" s="100" t="s">
        <v>6</v>
      </c>
      <c r="C8" s="101">
        <v>62724</v>
      </c>
      <c r="D8" s="19">
        <v>37915</v>
      </c>
      <c r="E8" s="19">
        <v>35666</v>
      </c>
      <c r="F8" s="19">
        <v>28942</v>
      </c>
      <c r="G8" s="19">
        <v>5421</v>
      </c>
      <c r="H8" s="20">
        <v>845</v>
      </c>
      <c r="I8" s="20">
        <v>458</v>
      </c>
      <c r="J8" s="19">
        <v>2249</v>
      </c>
      <c r="K8" s="19">
        <v>23612</v>
      </c>
      <c r="L8" s="19">
        <v>11125</v>
      </c>
      <c r="M8" s="19">
        <v>4736</v>
      </c>
      <c r="N8" s="19">
        <v>7751</v>
      </c>
      <c r="O8" s="91"/>
      <c r="P8" s="92"/>
    </row>
    <row r="9" spans="1:16" s="93" customFormat="1" ht="24.75" customHeight="1">
      <c r="A9" s="346"/>
      <c r="B9" s="102" t="s">
        <v>74</v>
      </c>
      <c r="C9" s="101">
        <v>31444</v>
      </c>
      <c r="D9" s="19">
        <v>23086</v>
      </c>
      <c r="E9" s="19">
        <v>21565</v>
      </c>
      <c r="F9" s="19">
        <v>20581</v>
      </c>
      <c r="G9" s="20">
        <v>283</v>
      </c>
      <c r="H9" s="20">
        <v>459</v>
      </c>
      <c r="I9" s="20">
        <v>242</v>
      </c>
      <c r="J9" s="19">
        <v>1521</v>
      </c>
      <c r="K9" s="19">
        <v>7377</v>
      </c>
      <c r="L9" s="20">
        <v>578</v>
      </c>
      <c r="M9" s="19">
        <v>2654</v>
      </c>
      <c r="N9" s="19">
        <v>4145</v>
      </c>
      <c r="O9" s="91"/>
      <c r="P9" s="92"/>
    </row>
    <row r="10" spans="1:16" s="93" customFormat="1" ht="24.75" customHeight="1">
      <c r="A10" s="349"/>
      <c r="B10" s="103" t="s">
        <v>75</v>
      </c>
      <c r="C10" s="104">
        <v>31280</v>
      </c>
      <c r="D10" s="105">
        <v>14829</v>
      </c>
      <c r="E10" s="105">
        <v>14101</v>
      </c>
      <c r="F10" s="105">
        <v>8361</v>
      </c>
      <c r="G10" s="105">
        <v>5138</v>
      </c>
      <c r="H10" s="106">
        <v>386</v>
      </c>
      <c r="I10" s="106">
        <v>216</v>
      </c>
      <c r="J10" s="106">
        <v>728</v>
      </c>
      <c r="K10" s="105">
        <v>16235</v>
      </c>
      <c r="L10" s="105">
        <v>10547</v>
      </c>
      <c r="M10" s="105">
        <v>2082</v>
      </c>
      <c r="N10" s="105">
        <v>3606</v>
      </c>
      <c r="O10" s="91"/>
      <c r="P10" s="92"/>
    </row>
    <row r="11" spans="1:16" s="93" customFormat="1" ht="24.75" customHeight="1">
      <c r="A11" s="348" t="s">
        <v>232</v>
      </c>
      <c r="B11" s="100" t="s">
        <v>6</v>
      </c>
      <c r="C11" s="101">
        <v>18906</v>
      </c>
      <c r="D11" s="19">
        <v>12411</v>
      </c>
      <c r="E11" s="19">
        <v>11765</v>
      </c>
      <c r="F11" s="19">
        <v>9488</v>
      </c>
      <c r="G11" s="19">
        <v>1948</v>
      </c>
      <c r="H11" s="20">
        <v>172</v>
      </c>
      <c r="I11" s="20">
        <v>157</v>
      </c>
      <c r="J11" s="19">
        <v>646</v>
      </c>
      <c r="K11" s="19">
        <v>6384</v>
      </c>
      <c r="L11" s="19">
        <v>2824</v>
      </c>
      <c r="M11" s="19">
        <v>1310</v>
      </c>
      <c r="N11" s="19">
        <v>2250</v>
      </c>
      <c r="O11" s="91"/>
      <c r="P11" s="92"/>
    </row>
    <row r="12" spans="1:16" s="93" customFormat="1" ht="24.75" customHeight="1">
      <c r="A12" s="346"/>
      <c r="B12" s="102" t="s">
        <v>74</v>
      </c>
      <c r="C12" s="101">
        <v>9562</v>
      </c>
      <c r="D12" s="19">
        <v>7573</v>
      </c>
      <c r="E12" s="19">
        <v>7137</v>
      </c>
      <c r="F12" s="19">
        <v>6831</v>
      </c>
      <c r="G12" s="20">
        <v>111</v>
      </c>
      <c r="H12" s="20">
        <v>92</v>
      </c>
      <c r="I12" s="20">
        <v>103</v>
      </c>
      <c r="J12" s="19">
        <v>436</v>
      </c>
      <c r="K12" s="19">
        <v>1906</v>
      </c>
      <c r="L12" s="20">
        <v>144</v>
      </c>
      <c r="M12" s="19">
        <v>700</v>
      </c>
      <c r="N12" s="19">
        <v>1062</v>
      </c>
      <c r="O12" s="91"/>
      <c r="P12" s="92"/>
    </row>
    <row r="13" spans="1:16" s="93" customFormat="1" ht="24.75" customHeight="1">
      <c r="A13" s="349"/>
      <c r="B13" s="103" t="s">
        <v>75</v>
      </c>
      <c r="C13" s="104">
        <v>9344</v>
      </c>
      <c r="D13" s="105">
        <v>4838</v>
      </c>
      <c r="E13" s="105">
        <v>4628</v>
      </c>
      <c r="F13" s="105">
        <v>2657</v>
      </c>
      <c r="G13" s="105">
        <v>1837</v>
      </c>
      <c r="H13" s="106">
        <v>80</v>
      </c>
      <c r="I13" s="106">
        <v>54</v>
      </c>
      <c r="J13" s="106">
        <v>210</v>
      </c>
      <c r="K13" s="105">
        <v>4478</v>
      </c>
      <c r="L13" s="105">
        <v>2680</v>
      </c>
      <c r="M13" s="105">
        <v>610</v>
      </c>
      <c r="N13" s="105">
        <v>1188</v>
      </c>
      <c r="O13" s="91"/>
      <c r="P13" s="92"/>
    </row>
    <row r="14" spans="1:16" s="93" customFormat="1" ht="24.75" customHeight="1">
      <c r="A14" s="348" t="s">
        <v>91</v>
      </c>
      <c r="B14" s="100" t="s">
        <v>6</v>
      </c>
      <c r="C14" s="101">
        <v>22719</v>
      </c>
      <c r="D14" s="19">
        <v>13572</v>
      </c>
      <c r="E14" s="19">
        <v>12866</v>
      </c>
      <c r="F14" s="19">
        <v>10447</v>
      </c>
      <c r="G14" s="19">
        <v>2031</v>
      </c>
      <c r="H14" s="20">
        <v>230</v>
      </c>
      <c r="I14" s="20">
        <v>158</v>
      </c>
      <c r="J14" s="19">
        <v>706</v>
      </c>
      <c r="K14" s="19">
        <v>8723</v>
      </c>
      <c r="L14" s="19">
        <v>4134</v>
      </c>
      <c r="M14" s="19">
        <v>1554</v>
      </c>
      <c r="N14" s="19">
        <v>3035</v>
      </c>
      <c r="O14" s="91"/>
      <c r="P14" s="92"/>
    </row>
    <row r="15" spans="1:16" s="93" customFormat="1" ht="24.75" customHeight="1">
      <c r="A15" s="346"/>
      <c r="B15" s="102" t="s">
        <v>74</v>
      </c>
      <c r="C15" s="101">
        <v>11223</v>
      </c>
      <c r="D15" s="19">
        <v>8277</v>
      </c>
      <c r="E15" s="19">
        <v>7794</v>
      </c>
      <c r="F15" s="19">
        <v>7465</v>
      </c>
      <c r="G15" s="20">
        <v>122</v>
      </c>
      <c r="H15" s="20">
        <v>127</v>
      </c>
      <c r="I15" s="20">
        <v>80</v>
      </c>
      <c r="J15" s="19">
        <v>483</v>
      </c>
      <c r="K15" s="19">
        <v>2630</v>
      </c>
      <c r="L15" s="20">
        <v>224</v>
      </c>
      <c r="M15" s="19">
        <v>803</v>
      </c>
      <c r="N15" s="19">
        <v>1603</v>
      </c>
      <c r="O15" s="91"/>
      <c r="P15" s="92"/>
    </row>
    <row r="16" spans="1:16" s="93" customFormat="1" ht="24.75" customHeight="1">
      <c r="A16" s="349"/>
      <c r="B16" s="103" t="s">
        <v>75</v>
      </c>
      <c r="C16" s="104">
        <v>11496</v>
      </c>
      <c r="D16" s="105">
        <v>5295</v>
      </c>
      <c r="E16" s="105">
        <v>5072</v>
      </c>
      <c r="F16" s="105">
        <v>2982</v>
      </c>
      <c r="G16" s="105">
        <v>1909</v>
      </c>
      <c r="H16" s="106">
        <v>103</v>
      </c>
      <c r="I16" s="106">
        <v>78</v>
      </c>
      <c r="J16" s="106">
        <v>223</v>
      </c>
      <c r="K16" s="105">
        <v>6093</v>
      </c>
      <c r="L16" s="105">
        <v>3910</v>
      </c>
      <c r="M16" s="105">
        <v>751</v>
      </c>
      <c r="N16" s="105">
        <v>1432</v>
      </c>
      <c r="O16" s="91"/>
      <c r="P16" s="92"/>
    </row>
    <row r="17" spans="1:16" s="93" customFormat="1" ht="24.75" customHeight="1">
      <c r="A17" s="348" t="s">
        <v>92</v>
      </c>
      <c r="B17" s="100" t="s">
        <v>6</v>
      </c>
      <c r="C17" s="101">
        <v>29487</v>
      </c>
      <c r="D17" s="19">
        <v>17804</v>
      </c>
      <c r="E17" s="19">
        <v>16673</v>
      </c>
      <c r="F17" s="19">
        <v>13469</v>
      </c>
      <c r="G17" s="19">
        <v>2629</v>
      </c>
      <c r="H17" s="20">
        <v>362</v>
      </c>
      <c r="I17" s="20">
        <v>213</v>
      </c>
      <c r="J17" s="19">
        <v>1131</v>
      </c>
      <c r="K17" s="19">
        <v>11006</v>
      </c>
      <c r="L17" s="19">
        <v>5009</v>
      </c>
      <c r="M17" s="19">
        <v>2452</v>
      </c>
      <c r="N17" s="19">
        <v>3545</v>
      </c>
      <c r="O17" s="91"/>
      <c r="P17" s="92"/>
    </row>
    <row r="18" spans="1:16" s="93" customFormat="1" ht="24.75" customHeight="1">
      <c r="A18" s="346"/>
      <c r="B18" s="102" t="s">
        <v>74</v>
      </c>
      <c r="C18" s="101">
        <v>14643</v>
      </c>
      <c r="D18" s="19">
        <v>10771</v>
      </c>
      <c r="E18" s="19">
        <v>9997</v>
      </c>
      <c r="F18" s="19">
        <v>9565</v>
      </c>
      <c r="G18" s="20">
        <v>122</v>
      </c>
      <c r="H18" s="20">
        <v>192</v>
      </c>
      <c r="I18" s="20">
        <v>118</v>
      </c>
      <c r="J18" s="19">
        <v>774</v>
      </c>
      <c r="K18" s="19">
        <v>3391</v>
      </c>
      <c r="L18" s="20">
        <v>197</v>
      </c>
      <c r="M18" s="19">
        <v>1327</v>
      </c>
      <c r="N18" s="19">
        <v>1867</v>
      </c>
      <c r="O18" s="91"/>
      <c r="P18" s="92"/>
    </row>
    <row r="19" spans="1:16" s="93" customFormat="1" ht="24.75" customHeight="1" thickBot="1">
      <c r="A19" s="347"/>
      <c r="B19" s="107" t="s">
        <v>75</v>
      </c>
      <c r="C19" s="108">
        <v>14844</v>
      </c>
      <c r="D19" s="21">
        <v>7033</v>
      </c>
      <c r="E19" s="21">
        <v>6676</v>
      </c>
      <c r="F19" s="21">
        <v>3904</v>
      </c>
      <c r="G19" s="21">
        <v>2507</v>
      </c>
      <c r="H19" s="22">
        <v>170</v>
      </c>
      <c r="I19" s="22">
        <v>95</v>
      </c>
      <c r="J19" s="22">
        <v>357</v>
      </c>
      <c r="K19" s="21">
        <v>7615</v>
      </c>
      <c r="L19" s="21">
        <v>4812</v>
      </c>
      <c r="M19" s="21">
        <v>1125</v>
      </c>
      <c r="N19" s="21">
        <v>1678</v>
      </c>
      <c r="O19" s="91"/>
      <c r="P19" s="92"/>
    </row>
    <row r="20" spans="1:16" s="93" customFormat="1" ht="18" customHeight="1">
      <c r="A20" s="109"/>
      <c r="B20" s="91"/>
      <c r="C20" s="19"/>
      <c r="D20" s="19"/>
      <c r="E20" s="19"/>
      <c r="F20" s="19"/>
      <c r="G20" s="19"/>
      <c r="H20" s="20"/>
      <c r="I20" s="20"/>
      <c r="J20" s="20"/>
      <c r="K20" s="19"/>
      <c r="L20" s="19"/>
      <c r="M20" s="19"/>
      <c r="N20" s="19"/>
      <c r="O20" s="91"/>
      <c r="P20" s="92"/>
    </row>
    <row r="21" spans="1:16" s="93" customFormat="1" ht="22.5" customHeight="1" thickBot="1">
      <c r="A21" s="88"/>
      <c r="B21" s="89"/>
      <c r="C21" s="22"/>
      <c r="D21" s="21"/>
      <c r="E21" s="21"/>
      <c r="F21" s="21"/>
      <c r="G21" s="21"/>
      <c r="H21" s="22"/>
      <c r="I21" s="22"/>
      <c r="J21" s="22"/>
      <c r="K21" s="110"/>
      <c r="L21" s="21"/>
      <c r="M21" s="21"/>
      <c r="N21" s="90" t="s">
        <v>291</v>
      </c>
      <c r="O21" s="91"/>
      <c r="P21" s="92"/>
    </row>
    <row r="22" spans="1:16" s="93" customFormat="1" ht="24.75" customHeight="1">
      <c r="A22" s="346" t="s">
        <v>155</v>
      </c>
      <c r="B22" s="100" t="s">
        <v>6</v>
      </c>
      <c r="C22" s="101">
        <f>D22+K22+3966</f>
        <v>135022</v>
      </c>
      <c r="D22" s="19">
        <f>F22+G22+H22+I22+J22</f>
        <v>80081</v>
      </c>
      <c r="E22" s="19">
        <f>F22+G22+H22+I22</f>
        <v>75036</v>
      </c>
      <c r="F22" s="19">
        <f>F23+F24</f>
        <v>60645</v>
      </c>
      <c r="G22" s="19">
        <f>G23+G24</f>
        <v>11547</v>
      </c>
      <c r="H22" s="19">
        <f>H23+H24</f>
        <v>1601</v>
      </c>
      <c r="I22" s="19">
        <f>I23+I24</f>
        <v>1243</v>
      </c>
      <c r="J22" s="19">
        <f>J23+J24</f>
        <v>5045</v>
      </c>
      <c r="K22" s="19">
        <f>L22+M22+N22</f>
        <v>50975</v>
      </c>
      <c r="L22" s="19">
        <f>L23+L24</f>
        <v>24519</v>
      </c>
      <c r="M22" s="19">
        <f>M23+M24</f>
        <v>9097</v>
      </c>
      <c r="N22" s="19">
        <f>N23+N24</f>
        <v>17359</v>
      </c>
      <c r="O22" s="91"/>
      <c r="P22" s="92"/>
    </row>
    <row r="23" spans="1:16" s="93" customFormat="1" ht="24.75" customHeight="1">
      <c r="A23" s="346"/>
      <c r="B23" s="102" t="s">
        <v>74</v>
      </c>
      <c r="C23" s="101">
        <f>D23+K23+2158</f>
        <v>67288</v>
      </c>
      <c r="D23" s="19">
        <f>F23+G23+H23+I23+J23</f>
        <v>48090</v>
      </c>
      <c r="E23" s="19">
        <f>F23+G23+H23+I23</f>
        <v>44679</v>
      </c>
      <c r="F23" s="19">
        <v>42397</v>
      </c>
      <c r="G23" s="20">
        <v>704</v>
      </c>
      <c r="H23" s="20">
        <v>855</v>
      </c>
      <c r="I23" s="20">
        <v>723</v>
      </c>
      <c r="J23" s="19">
        <v>3411</v>
      </c>
      <c r="K23" s="19">
        <f>L23+M23+N23</f>
        <v>17040</v>
      </c>
      <c r="L23" s="122">
        <v>2273</v>
      </c>
      <c r="M23" s="19">
        <v>4943</v>
      </c>
      <c r="N23" s="19">
        <v>9824</v>
      </c>
      <c r="O23" s="91"/>
      <c r="P23" s="92"/>
    </row>
    <row r="24" spans="1:16" s="93" customFormat="1" ht="24.75" customHeight="1" thickBot="1">
      <c r="A24" s="347"/>
      <c r="B24" s="107" t="s">
        <v>75</v>
      </c>
      <c r="C24" s="108">
        <f>D24+K24+1808</f>
        <v>67734</v>
      </c>
      <c r="D24" s="21">
        <f>F24+G24+H24+I24+J24</f>
        <v>31991</v>
      </c>
      <c r="E24" s="21">
        <f>F24+G24+H24+I24</f>
        <v>30357</v>
      </c>
      <c r="F24" s="21">
        <v>18248</v>
      </c>
      <c r="G24" s="21">
        <v>10843</v>
      </c>
      <c r="H24" s="22">
        <v>746</v>
      </c>
      <c r="I24" s="22">
        <v>520</v>
      </c>
      <c r="J24" s="22">
        <v>1634</v>
      </c>
      <c r="K24" s="21">
        <f>L24+M24+N24</f>
        <v>33935</v>
      </c>
      <c r="L24" s="21">
        <v>22246</v>
      </c>
      <c r="M24" s="21">
        <v>4154</v>
      </c>
      <c r="N24" s="21">
        <v>7535</v>
      </c>
      <c r="O24" s="91"/>
      <c r="P24" s="92"/>
    </row>
    <row r="25" spans="1:17" s="93" customFormat="1" ht="18" customHeight="1">
      <c r="A25" s="172"/>
      <c r="B25" s="173"/>
      <c r="C25" s="174"/>
      <c r="D25" s="174"/>
      <c r="E25" s="174"/>
      <c r="F25" s="174"/>
      <c r="G25" s="174"/>
      <c r="H25" s="175"/>
      <c r="I25" s="175"/>
      <c r="J25" s="175"/>
      <c r="K25" s="174"/>
      <c r="L25" s="174"/>
      <c r="M25" s="174"/>
      <c r="N25" s="174"/>
      <c r="O25" s="91"/>
      <c r="P25" s="92"/>
      <c r="Q25" s="92"/>
    </row>
    <row r="26" spans="1:16" s="93" customFormat="1" ht="22.5" customHeight="1" thickBot="1">
      <c r="A26" s="88"/>
      <c r="B26" s="89"/>
      <c r="C26" s="22"/>
      <c r="D26" s="21"/>
      <c r="E26" s="21"/>
      <c r="F26" s="21"/>
      <c r="G26" s="21"/>
      <c r="H26" s="22"/>
      <c r="I26" s="22"/>
      <c r="J26" s="22"/>
      <c r="K26" s="110"/>
      <c r="L26" s="21"/>
      <c r="M26" s="21"/>
      <c r="N26" s="90" t="s">
        <v>292</v>
      </c>
      <c r="O26" s="91"/>
      <c r="P26" s="92"/>
    </row>
    <row r="27" spans="1:16" s="93" customFormat="1" ht="24.75" customHeight="1">
      <c r="A27" s="346" t="s">
        <v>155</v>
      </c>
      <c r="B27" s="100" t="s">
        <v>6</v>
      </c>
      <c r="C27" s="197">
        <v>134261</v>
      </c>
      <c r="D27" s="122">
        <v>78198</v>
      </c>
      <c r="E27" s="122">
        <v>74872</v>
      </c>
      <c r="F27" s="122">
        <v>59653</v>
      </c>
      <c r="G27" s="122">
        <v>12325</v>
      </c>
      <c r="H27" s="122">
        <v>1466</v>
      </c>
      <c r="I27" s="122">
        <v>1428</v>
      </c>
      <c r="J27" s="122">
        <v>3326</v>
      </c>
      <c r="K27" s="122">
        <v>51795</v>
      </c>
      <c r="L27" s="122">
        <v>21114</v>
      </c>
      <c r="M27" s="122">
        <v>7759</v>
      </c>
      <c r="N27" s="122">
        <v>22922</v>
      </c>
      <c r="O27" s="91"/>
      <c r="P27" s="92"/>
    </row>
    <row r="28" spans="1:16" s="93" customFormat="1" ht="24.75" customHeight="1">
      <c r="A28" s="346"/>
      <c r="B28" s="102" t="s">
        <v>74</v>
      </c>
      <c r="C28" s="197">
        <v>66772</v>
      </c>
      <c r="D28" s="122">
        <v>45693</v>
      </c>
      <c r="E28" s="122">
        <v>43426</v>
      </c>
      <c r="F28" s="122">
        <v>40808</v>
      </c>
      <c r="G28" s="122">
        <v>1044</v>
      </c>
      <c r="H28" s="122">
        <v>782</v>
      </c>
      <c r="I28" s="122">
        <v>792</v>
      </c>
      <c r="J28" s="122">
        <v>2267</v>
      </c>
      <c r="K28" s="122">
        <v>18713</v>
      </c>
      <c r="L28" s="122">
        <v>2211</v>
      </c>
      <c r="M28" s="122">
        <v>4130</v>
      </c>
      <c r="N28" s="122">
        <v>12372</v>
      </c>
      <c r="O28" s="91"/>
      <c r="P28" s="92"/>
    </row>
    <row r="29" spans="1:16" s="93" customFormat="1" ht="24.75" customHeight="1" thickBot="1">
      <c r="A29" s="347"/>
      <c r="B29" s="107" t="s">
        <v>75</v>
      </c>
      <c r="C29" s="198">
        <v>67489</v>
      </c>
      <c r="D29" s="124">
        <v>32505</v>
      </c>
      <c r="E29" s="124">
        <v>31446</v>
      </c>
      <c r="F29" s="124">
        <v>18845</v>
      </c>
      <c r="G29" s="124">
        <v>11281</v>
      </c>
      <c r="H29" s="124">
        <v>684</v>
      </c>
      <c r="I29" s="124">
        <v>636</v>
      </c>
      <c r="J29" s="124">
        <v>1059</v>
      </c>
      <c r="K29" s="124">
        <v>33082</v>
      </c>
      <c r="L29" s="124">
        <v>18903</v>
      </c>
      <c r="M29" s="124">
        <v>3629</v>
      </c>
      <c r="N29" s="124">
        <v>10550</v>
      </c>
      <c r="O29" s="91"/>
      <c r="P29" s="92"/>
    </row>
    <row r="30" spans="1:15" ht="15" customHeight="1">
      <c r="A30" s="196" t="s">
        <v>280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96"/>
    </row>
    <row r="31" spans="1:15" ht="12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</sheetData>
  <sheetProtection/>
  <mergeCells count="18">
    <mergeCell ref="A27:A29"/>
    <mergeCell ref="K5:K7"/>
    <mergeCell ref="L6:L7"/>
    <mergeCell ref="M6:M7"/>
    <mergeCell ref="N6:N7"/>
    <mergeCell ref="A1:N1"/>
    <mergeCell ref="D4:J4"/>
    <mergeCell ref="K4:N4"/>
    <mergeCell ref="A4:A7"/>
    <mergeCell ref="B4:B7"/>
    <mergeCell ref="C4:C7"/>
    <mergeCell ref="E6:I6"/>
    <mergeCell ref="J6:J7"/>
    <mergeCell ref="A22:A24"/>
    <mergeCell ref="A8:A10"/>
    <mergeCell ref="A11:A13"/>
    <mergeCell ref="A14:A16"/>
    <mergeCell ref="A17:A19"/>
  </mergeCells>
  <printOptions horizontalCentered="1" verticalCentered="1"/>
  <pageMargins left="0.69" right="0.61" top="0.984" bottom="0.984" header="0.512" footer="0.512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" sqref="A2"/>
    </sheetView>
  </sheetViews>
  <sheetFormatPr defaultColWidth="7.375" defaultRowHeight="12"/>
  <cols>
    <col min="1" max="1" width="32.875" style="195" customWidth="1"/>
    <col min="2" max="4" width="20.75390625" style="195" customWidth="1"/>
    <col min="5" max="5" width="12.75390625" style="194" customWidth="1"/>
    <col min="6" max="6" width="8.75390625" style="194" customWidth="1"/>
    <col min="7" max="16384" width="7.375" style="194" customWidth="1"/>
  </cols>
  <sheetData>
    <row r="1" spans="1:4" ht="17.25" customHeight="1">
      <c r="A1" s="256" t="s">
        <v>142</v>
      </c>
      <c r="B1" s="256"/>
      <c r="C1" s="256"/>
      <c r="D1" s="256"/>
    </row>
    <row r="2" spans="1:6" s="27" customFormat="1" ht="18" customHeight="1" thickBot="1">
      <c r="A2" s="38"/>
      <c r="B2" s="38"/>
      <c r="C2" s="357" t="s">
        <v>281</v>
      </c>
      <c r="D2" s="357"/>
      <c r="E2" s="195"/>
      <c r="F2" s="195"/>
    </row>
    <row r="3" spans="1:6" s="27" customFormat="1" ht="24.75" customHeight="1">
      <c r="A3" s="39" t="s">
        <v>248</v>
      </c>
      <c r="B3" s="250" t="s">
        <v>282</v>
      </c>
      <c r="C3" s="251"/>
      <c r="D3" s="251"/>
      <c r="E3" s="1"/>
      <c r="F3" s="1"/>
    </row>
    <row r="4" spans="1:6" s="27" customFormat="1" ht="24.75" customHeight="1">
      <c r="A4" s="37" t="s">
        <v>76</v>
      </c>
      <c r="B4" s="29" t="s">
        <v>6</v>
      </c>
      <c r="C4" s="29" t="s">
        <v>1</v>
      </c>
      <c r="D4" s="29" t="s">
        <v>2</v>
      </c>
      <c r="E4" s="40"/>
      <c r="F4" s="40"/>
    </row>
    <row r="5" spans="1:6" s="43" customFormat="1" ht="24.75" customHeight="1">
      <c r="A5" s="41" t="s">
        <v>244</v>
      </c>
      <c r="B5" s="17">
        <v>74872</v>
      </c>
      <c r="C5" s="18">
        <v>43426</v>
      </c>
      <c r="D5" s="18">
        <v>31446</v>
      </c>
      <c r="E5" s="42"/>
      <c r="F5" s="42"/>
    </row>
    <row r="6" spans="1:6" s="27" customFormat="1" ht="19.5" customHeight="1">
      <c r="A6" s="37"/>
      <c r="B6" s="44"/>
      <c r="C6" s="45"/>
      <c r="D6" s="45"/>
      <c r="E6" s="42"/>
      <c r="F6" s="2"/>
    </row>
    <row r="7" spans="1:6" s="43" customFormat="1" ht="24.75" customHeight="1">
      <c r="A7" s="1" t="s">
        <v>249</v>
      </c>
      <c r="B7" s="17">
        <v>1757</v>
      </c>
      <c r="C7" s="18">
        <v>1048</v>
      </c>
      <c r="D7" s="18">
        <v>709</v>
      </c>
      <c r="E7" s="42"/>
      <c r="F7" s="46"/>
    </row>
    <row r="8" spans="1:6" s="27" customFormat="1" ht="24.75" customHeight="1">
      <c r="A8" s="47" t="s">
        <v>250</v>
      </c>
      <c r="B8" s="17">
        <v>1752</v>
      </c>
      <c r="C8" s="18">
        <v>1044</v>
      </c>
      <c r="D8" s="18">
        <v>708</v>
      </c>
      <c r="E8" s="42"/>
      <c r="F8" s="1"/>
    </row>
    <row r="9" spans="1:6" s="27" customFormat="1" ht="24.75" customHeight="1">
      <c r="A9" s="47" t="s">
        <v>251</v>
      </c>
      <c r="B9" s="176">
        <v>1</v>
      </c>
      <c r="C9" s="48">
        <v>1</v>
      </c>
      <c r="D9" s="48" t="s">
        <v>122</v>
      </c>
      <c r="E9" s="42"/>
      <c r="F9" s="49"/>
    </row>
    <row r="10" spans="1:6" s="27" customFormat="1" ht="24.75" customHeight="1">
      <c r="A10" s="47" t="s">
        <v>252</v>
      </c>
      <c r="B10" s="176">
        <v>4</v>
      </c>
      <c r="C10" s="48">
        <v>3</v>
      </c>
      <c r="D10" s="48">
        <v>1</v>
      </c>
      <c r="E10" s="42"/>
      <c r="F10" s="49"/>
    </row>
    <row r="11" spans="1:6" s="27" customFormat="1" ht="19.5" customHeight="1">
      <c r="A11" s="8"/>
      <c r="B11" s="50"/>
      <c r="C11" s="51"/>
      <c r="D11" s="51"/>
      <c r="E11" s="42"/>
      <c r="F11" s="49"/>
    </row>
    <row r="12" spans="1:6" s="43" customFormat="1" ht="24.75" customHeight="1">
      <c r="A12" s="52" t="s">
        <v>253</v>
      </c>
      <c r="B12" s="17">
        <v>18451</v>
      </c>
      <c r="C12" s="18">
        <v>13811</v>
      </c>
      <c r="D12" s="18">
        <v>4640</v>
      </c>
      <c r="E12" s="42"/>
      <c r="F12" s="53"/>
    </row>
    <row r="13" spans="1:6" s="27" customFormat="1" ht="24.75" customHeight="1">
      <c r="A13" s="54" t="s">
        <v>254</v>
      </c>
      <c r="B13" s="17">
        <v>2</v>
      </c>
      <c r="C13" s="18">
        <v>2</v>
      </c>
      <c r="D13" s="48" t="s">
        <v>122</v>
      </c>
      <c r="E13" s="42"/>
      <c r="F13" s="49"/>
    </row>
    <row r="14" spans="1:6" s="27" customFormat="1" ht="24.75" customHeight="1">
      <c r="A14" s="55" t="s">
        <v>255</v>
      </c>
      <c r="B14" s="17">
        <v>5014</v>
      </c>
      <c r="C14" s="18">
        <v>4267</v>
      </c>
      <c r="D14" s="18">
        <v>747</v>
      </c>
      <c r="E14" s="42"/>
      <c r="F14" s="1"/>
    </row>
    <row r="15" spans="1:6" s="27" customFormat="1" ht="24.75" customHeight="1">
      <c r="A15" s="55" t="s">
        <v>256</v>
      </c>
      <c r="B15" s="17">
        <v>13435</v>
      </c>
      <c r="C15" s="18">
        <v>9542</v>
      </c>
      <c r="D15" s="18">
        <v>3893</v>
      </c>
      <c r="E15" s="42"/>
      <c r="F15" s="1"/>
    </row>
    <row r="16" spans="1:6" s="27" customFormat="1" ht="19.5" customHeight="1">
      <c r="A16" s="56"/>
      <c r="B16" s="44"/>
      <c r="C16" s="45"/>
      <c r="D16" s="45"/>
      <c r="E16" s="42"/>
      <c r="F16" s="1"/>
    </row>
    <row r="17" spans="1:6" s="43" customFormat="1" ht="24.75" customHeight="1">
      <c r="A17" s="1" t="s">
        <v>257</v>
      </c>
      <c r="B17" s="17">
        <v>50054</v>
      </c>
      <c r="C17" s="18">
        <v>25901</v>
      </c>
      <c r="D17" s="18">
        <v>24153</v>
      </c>
      <c r="E17" s="42"/>
      <c r="F17" s="46"/>
    </row>
    <row r="18" spans="1:6" s="27" customFormat="1" ht="24.75" customHeight="1">
      <c r="A18" s="57" t="s">
        <v>258</v>
      </c>
      <c r="B18" s="17">
        <v>392</v>
      </c>
      <c r="C18" s="18">
        <v>326</v>
      </c>
      <c r="D18" s="18">
        <v>66</v>
      </c>
      <c r="E18" s="42"/>
      <c r="F18" s="49"/>
    </row>
    <row r="19" spans="1:6" s="27" customFormat="1" ht="24.75" customHeight="1">
      <c r="A19" s="47" t="s">
        <v>259</v>
      </c>
      <c r="B19" s="17">
        <v>2139</v>
      </c>
      <c r="C19" s="18">
        <v>1704</v>
      </c>
      <c r="D19" s="18">
        <v>435</v>
      </c>
      <c r="E19" s="42"/>
      <c r="F19" s="1"/>
    </row>
    <row r="20" spans="1:6" s="27" customFormat="1" ht="24.75" customHeight="1">
      <c r="A20" s="58" t="s">
        <v>260</v>
      </c>
      <c r="B20" s="17">
        <v>6166</v>
      </c>
      <c r="C20" s="18">
        <v>4388</v>
      </c>
      <c r="D20" s="18">
        <v>1778</v>
      </c>
      <c r="E20" s="42"/>
      <c r="F20" s="1"/>
    </row>
    <row r="21" spans="1:6" s="27" customFormat="1" ht="24.75" customHeight="1">
      <c r="A21" s="47" t="s">
        <v>261</v>
      </c>
      <c r="B21" s="17">
        <v>11755</v>
      </c>
      <c r="C21" s="18">
        <v>5611</v>
      </c>
      <c r="D21" s="18">
        <v>6144</v>
      </c>
      <c r="E21" s="42"/>
      <c r="F21" s="1"/>
    </row>
    <row r="22" spans="1:6" s="27" customFormat="1" ht="24.75" customHeight="1">
      <c r="A22" s="47" t="s">
        <v>262</v>
      </c>
      <c r="B22" s="17">
        <v>1751</v>
      </c>
      <c r="C22" s="18">
        <v>800</v>
      </c>
      <c r="D22" s="18">
        <v>951</v>
      </c>
      <c r="E22" s="42"/>
      <c r="F22" s="1"/>
    </row>
    <row r="23" spans="1:6" s="27" customFormat="1" ht="24.75" customHeight="1">
      <c r="A23" s="47" t="s">
        <v>263</v>
      </c>
      <c r="B23" s="17">
        <v>1407</v>
      </c>
      <c r="C23" s="18">
        <v>939</v>
      </c>
      <c r="D23" s="18">
        <v>468</v>
      </c>
      <c r="E23" s="42"/>
      <c r="F23" s="1"/>
    </row>
    <row r="24" spans="1:6" s="27" customFormat="1" ht="24.75" customHeight="1">
      <c r="A24" s="59" t="s">
        <v>264</v>
      </c>
      <c r="B24" s="17">
        <v>2224</v>
      </c>
      <c r="C24" s="18">
        <v>1523</v>
      </c>
      <c r="D24" s="18">
        <v>701</v>
      </c>
      <c r="E24" s="42"/>
      <c r="F24" s="1"/>
    </row>
    <row r="25" spans="1:6" s="27" customFormat="1" ht="24.75" customHeight="1">
      <c r="A25" s="47" t="s">
        <v>265</v>
      </c>
      <c r="B25" s="17">
        <v>3450</v>
      </c>
      <c r="C25" s="18">
        <v>1213</v>
      </c>
      <c r="D25" s="18">
        <v>2237</v>
      </c>
      <c r="E25" s="42"/>
      <c r="F25" s="49"/>
    </row>
    <row r="26" spans="1:6" s="27" customFormat="1" ht="24.75" customHeight="1">
      <c r="A26" s="59" t="s">
        <v>266</v>
      </c>
      <c r="B26" s="17">
        <v>2402</v>
      </c>
      <c r="C26" s="18">
        <v>944</v>
      </c>
      <c r="D26" s="18">
        <v>1458</v>
      </c>
      <c r="E26" s="42"/>
      <c r="F26" s="49"/>
    </row>
    <row r="27" spans="1:6" s="27" customFormat="1" ht="24.75" customHeight="1">
      <c r="A27" s="47" t="s">
        <v>267</v>
      </c>
      <c r="B27" s="17">
        <v>3201</v>
      </c>
      <c r="C27" s="18">
        <v>1470</v>
      </c>
      <c r="D27" s="18">
        <v>1731</v>
      </c>
      <c r="E27" s="42"/>
      <c r="F27" s="49"/>
    </row>
    <row r="28" spans="1:6" s="27" customFormat="1" ht="24.75" customHeight="1">
      <c r="A28" s="47" t="s">
        <v>268</v>
      </c>
      <c r="B28" s="17">
        <v>7246</v>
      </c>
      <c r="C28" s="18">
        <v>1772</v>
      </c>
      <c r="D28" s="18">
        <v>5474</v>
      </c>
      <c r="E28" s="42"/>
      <c r="F28" s="49"/>
    </row>
    <row r="29" spans="1:6" s="27" customFormat="1" ht="24.75" customHeight="1">
      <c r="A29" s="47" t="s">
        <v>269</v>
      </c>
      <c r="B29" s="17">
        <v>429</v>
      </c>
      <c r="C29" s="18">
        <v>271</v>
      </c>
      <c r="D29" s="18">
        <v>158</v>
      </c>
      <c r="E29" s="42"/>
      <c r="F29" s="49"/>
    </row>
    <row r="30" spans="1:6" s="27" customFormat="1" ht="24.75" customHeight="1">
      <c r="A30" s="57" t="s">
        <v>270</v>
      </c>
      <c r="B30" s="17">
        <v>4981</v>
      </c>
      <c r="C30" s="18">
        <v>3076</v>
      </c>
      <c r="D30" s="18">
        <v>1905</v>
      </c>
      <c r="E30" s="42"/>
      <c r="F30" s="49"/>
    </row>
    <row r="31" spans="1:6" s="27" customFormat="1" ht="24.75" customHeight="1">
      <c r="A31" s="60" t="s">
        <v>271</v>
      </c>
      <c r="B31" s="17">
        <v>2511</v>
      </c>
      <c r="C31" s="18">
        <v>1864</v>
      </c>
      <c r="D31" s="18">
        <v>647</v>
      </c>
      <c r="E31" s="42"/>
      <c r="F31" s="49"/>
    </row>
    <row r="32" spans="1:6" s="27" customFormat="1" ht="19.5" customHeight="1">
      <c r="A32" s="61"/>
      <c r="B32" s="44"/>
      <c r="C32" s="45"/>
      <c r="D32" s="45"/>
      <c r="E32" s="42"/>
      <c r="F32" s="49"/>
    </row>
    <row r="33" spans="1:6" s="27" customFormat="1" ht="24.75" customHeight="1" thickBot="1">
      <c r="A33" s="62" t="s">
        <v>272</v>
      </c>
      <c r="B33" s="63">
        <v>4610</v>
      </c>
      <c r="C33" s="64">
        <v>2666</v>
      </c>
      <c r="D33" s="64">
        <v>1944</v>
      </c>
      <c r="E33" s="42"/>
      <c r="F33" s="49"/>
    </row>
    <row r="34" spans="1:6" s="27" customFormat="1" ht="15" customHeight="1">
      <c r="A34" s="65" t="s">
        <v>273</v>
      </c>
      <c r="B34" s="65"/>
      <c r="C34" s="65"/>
      <c r="D34" s="65"/>
      <c r="E34" s="66"/>
      <c r="F34" s="66"/>
    </row>
    <row r="35" spans="1:4" s="27" customFormat="1" ht="14.25" customHeight="1">
      <c r="A35" s="4"/>
      <c r="B35" s="4"/>
      <c r="C35" s="4"/>
      <c r="D35" s="4"/>
    </row>
  </sheetData>
  <sheetProtection/>
  <mergeCells count="3">
    <mergeCell ref="B3:D3"/>
    <mergeCell ref="A1:D1"/>
    <mergeCell ref="C2:D2"/>
  </mergeCells>
  <printOptions horizontalCentered="1" verticalCentered="1"/>
  <pageMargins left="0.7874015748031497" right="0.7874015748031497" top="0.7874015748031497" bottom="0.7874015748031497" header="0.5118110236220472" footer="0.1968503937007874"/>
  <pageSetup blackAndWhite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F1"/>
    </sheetView>
  </sheetViews>
  <sheetFormatPr defaultColWidth="7.00390625" defaultRowHeight="12"/>
  <cols>
    <col min="1" max="1" width="7.00390625" style="178" customWidth="1"/>
    <col min="2" max="2" width="15.75390625" style="178" customWidth="1"/>
    <col min="3" max="3" width="26.375" style="87" customWidth="1"/>
    <col min="4" max="6" width="15.75390625" style="87" customWidth="1"/>
    <col min="7" max="16384" width="7.00390625" style="178" customWidth="1"/>
  </cols>
  <sheetData>
    <row r="1" spans="1:6" ht="17.25" customHeight="1">
      <c r="A1" s="363" t="s">
        <v>163</v>
      </c>
      <c r="B1" s="363"/>
      <c r="C1" s="363"/>
      <c r="D1" s="363"/>
      <c r="E1" s="363"/>
      <c r="F1" s="363"/>
    </row>
    <row r="2" spans="3:6" s="27" customFormat="1" ht="18" customHeight="1">
      <c r="C2" s="4"/>
      <c r="D2" s="4"/>
      <c r="E2" s="4"/>
      <c r="F2" s="4"/>
    </row>
    <row r="3" spans="1:6" s="27" customFormat="1" ht="18" customHeight="1" thickBot="1">
      <c r="A3" s="76"/>
      <c r="B3" s="76"/>
      <c r="C3" s="77"/>
      <c r="D3" s="68"/>
      <c r="E3" s="258" t="s">
        <v>294</v>
      </c>
      <c r="F3" s="258"/>
    </row>
    <row r="4" spans="1:7" s="27" customFormat="1" ht="15" customHeight="1">
      <c r="A4" s="364"/>
      <c r="B4" s="368" t="s">
        <v>77</v>
      </c>
      <c r="C4" s="369"/>
      <c r="D4" s="78"/>
      <c r="E4" s="78"/>
      <c r="F4" s="79" t="s">
        <v>182</v>
      </c>
      <c r="G4" s="66"/>
    </row>
    <row r="5" spans="1:7" s="27" customFormat="1" ht="15" customHeight="1">
      <c r="A5" s="365"/>
      <c r="B5" s="367"/>
      <c r="C5" s="370"/>
      <c r="D5" s="79" t="s">
        <v>78</v>
      </c>
      <c r="E5" s="79" t="s">
        <v>79</v>
      </c>
      <c r="F5" s="79" t="s">
        <v>123</v>
      </c>
      <c r="G5" s="66"/>
    </row>
    <row r="6" spans="1:7" s="27" customFormat="1" ht="15" customHeight="1">
      <c r="A6" s="366"/>
      <c r="B6" s="371"/>
      <c r="C6" s="372"/>
      <c r="D6" s="81"/>
      <c r="E6" s="82"/>
      <c r="F6" s="80" t="s">
        <v>124</v>
      </c>
      <c r="G6" s="66"/>
    </row>
    <row r="7" spans="1:6" s="43" customFormat="1" ht="40.5" customHeight="1">
      <c r="A7" s="360" t="s">
        <v>155</v>
      </c>
      <c r="B7" s="78" t="s">
        <v>139</v>
      </c>
      <c r="C7" s="83"/>
      <c r="D7" s="238">
        <v>62497</v>
      </c>
      <c r="E7" s="238">
        <v>148142</v>
      </c>
      <c r="F7" s="237">
        <v>2.37</v>
      </c>
    </row>
    <row r="8" spans="1:6" s="43" customFormat="1" ht="40.5" customHeight="1">
      <c r="A8" s="361"/>
      <c r="B8" s="78" t="s">
        <v>175</v>
      </c>
      <c r="C8" s="84"/>
      <c r="D8" s="238">
        <v>61721</v>
      </c>
      <c r="E8" s="238">
        <v>147149</v>
      </c>
      <c r="F8" s="237">
        <v>2.38</v>
      </c>
    </row>
    <row r="9" spans="1:6" s="27" customFormat="1" ht="40.5" customHeight="1">
      <c r="A9" s="361"/>
      <c r="B9" s="367" t="s">
        <v>176</v>
      </c>
      <c r="C9" s="84" t="s">
        <v>96</v>
      </c>
      <c r="D9" s="238">
        <v>60979</v>
      </c>
      <c r="E9" s="238">
        <v>145886</v>
      </c>
      <c r="F9" s="237">
        <v>2.39</v>
      </c>
    </row>
    <row r="10" spans="1:6" s="27" customFormat="1" ht="40.5" customHeight="1">
      <c r="A10" s="361"/>
      <c r="B10" s="367"/>
      <c r="C10" s="84" t="s">
        <v>177</v>
      </c>
      <c r="D10" s="238">
        <v>45371</v>
      </c>
      <c r="E10" s="238">
        <v>119801</v>
      </c>
      <c r="F10" s="237">
        <v>2.64</v>
      </c>
    </row>
    <row r="11" spans="1:6" s="27" customFormat="1" ht="40.5" customHeight="1">
      <c r="A11" s="361"/>
      <c r="B11" s="367"/>
      <c r="C11" s="84" t="s">
        <v>178</v>
      </c>
      <c r="D11" s="238">
        <v>4092</v>
      </c>
      <c r="E11" s="238">
        <v>7120</v>
      </c>
      <c r="F11" s="237">
        <v>1.74</v>
      </c>
    </row>
    <row r="12" spans="1:6" s="27" customFormat="1" ht="40.5" customHeight="1">
      <c r="A12" s="361"/>
      <c r="B12" s="367"/>
      <c r="C12" s="84" t="s">
        <v>179</v>
      </c>
      <c r="D12" s="238">
        <v>10554</v>
      </c>
      <c r="E12" s="238">
        <v>17319</v>
      </c>
      <c r="F12" s="237">
        <v>1.64</v>
      </c>
    </row>
    <row r="13" spans="1:6" s="27" customFormat="1" ht="40.5" customHeight="1">
      <c r="A13" s="361"/>
      <c r="B13" s="367"/>
      <c r="C13" s="84" t="s">
        <v>180</v>
      </c>
      <c r="D13" s="238">
        <v>962</v>
      </c>
      <c r="E13" s="238">
        <v>1646</v>
      </c>
      <c r="F13" s="237">
        <v>1.71</v>
      </c>
    </row>
    <row r="14" spans="1:6" s="27" customFormat="1" ht="40.5" customHeight="1">
      <c r="A14" s="361"/>
      <c r="B14" s="78" t="s">
        <v>181</v>
      </c>
      <c r="C14" s="84"/>
      <c r="D14" s="238">
        <v>742</v>
      </c>
      <c r="E14" s="238">
        <v>1263</v>
      </c>
      <c r="F14" s="237">
        <v>1.7</v>
      </c>
    </row>
    <row r="15" spans="1:6" s="43" customFormat="1" ht="40.5" customHeight="1" thickBot="1">
      <c r="A15" s="362"/>
      <c r="B15" s="81" t="s">
        <v>164</v>
      </c>
      <c r="C15" s="85"/>
      <c r="D15" s="239">
        <v>776</v>
      </c>
      <c r="E15" s="240">
        <v>993</v>
      </c>
      <c r="F15" s="237">
        <v>1.28</v>
      </c>
    </row>
    <row r="16" spans="1:10" ht="15" customHeight="1">
      <c r="A16" s="358" t="s">
        <v>233</v>
      </c>
      <c r="B16" s="358"/>
      <c r="C16" s="358"/>
      <c r="D16" s="359"/>
      <c r="E16" s="359"/>
      <c r="F16" s="358"/>
      <c r="G16" s="181"/>
      <c r="H16" s="181"/>
      <c r="I16" s="181"/>
      <c r="J16" s="181"/>
    </row>
    <row r="17" spans="1:6" ht="15" customHeight="1">
      <c r="A17" s="359" t="s">
        <v>234</v>
      </c>
      <c r="B17" s="359"/>
      <c r="C17" s="359"/>
      <c r="D17" s="359"/>
      <c r="E17" s="359"/>
      <c r="F17" s="359"/>
    </row>
    <row r="18" spans="1:6" ht="12">
      <c r="A18" s="279" t="s">
        <v>140</v>
      </c>
      <c r="B18" s="279"/>
      <c r="C18" s="279"/>
      <c r="D18" s="279"/>
      <c r="E18" s="279"/>
      <c r="F18" s="279"/>
    </row>
  </sheetData>
  <sheetProtection/>
  <mergeCells count="9">
    <mergeCell ref="A16:F16"/>
    <mergeCell ref="A17:F17"/>
    <mergeCell ref="A18:F18"/>
    <mergeCell ref="A7:A15"/>
    <mergeCell ref="A1:F1"/>
    <mergeCell ref="A4:A6"/>
    <mergeCell ref="B9:B13"/>
    <mergeCell ref="B4:C6"/>
    <mergeCell ref="E3:F3"/>
  </mergeCells>
  <printOptions horizontalCentered="1" verticalCentered="1"/>
  <pageMargins left="0.7874015748031497" right="0.7874015748031497" top="0.787401574803149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0"/>
  <sheetViews>
    <sheetView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9" sqref="D9"/>
    </sheetView>
  </sheetViews>
  <sheetFormatPr defaultColWidth="7.00390625" defaultRowHeight="12"/>
  <cols>
    <col min="1" max="1" width="8.75390625" style="178" customWidth="1"/>
    <col min="2" max="9" width="11.75390625" style="87" customWidth="1"/>
    <col min="10" max="11" width="7.00390625" style="178" customWidth="1"/>
    <col min="12" max="12" width="7.75390625" style="178" bestFit="1" customWidth="1"/>
    <col min="13" max="14" width="7.00390625" style="178" customWidth="1"/>
    <col min="15" max="16" width="7.75390625" style="178" bestFit="1" customWidth="1"/>
    <col min="17" max="16384" width="7.00390625" style="178" customWidth="1"/>
  </cols>
  <sheetData>
    <row r="1" spans="1:9" ht="17.25" customHeight="1">
      <c r="A1" s="256" t="s">
        <v>95</v>
      </c>
      <c r="B1" s="256"/>
      <c r="C1" s="256"/>
      <c r="D1" s="256"/>
      <c r="E1" s="256"/>
      <c r="F1" s="256"/>
      <c r="G1" s="256"/>
      <c r="H1" s="256"/>
      <c r="I1" s="256"/>
    </row>
    <row r="2" spans="2:9" s="27" customFormat="1" ht="18" customHeight="1">
      <c r="B2" s="168"/>
      <c r="C2" s="4"/>
      <c r="D2" s="4"/>
      <c r="E2" s="4"/>
      <c r="F2" s="4"/>
      <c r="G2" s="4"/>
      <c r="H2" s="4"/>
      <c r="I2" s="4"/>
    </row>
    <row r="3" spans="1:9" s="27" customFormat="1" ht="18" customHeight="1" thickBot="1">
      <c r="A3" s="258" t="s">
        <v>200</v>
      </c>
      <c r="B3" s="258"/>
      <c r="C3" s="258"/>
      <c r="D3" s="258"/>
      <c r="E3" s="258"/>
      <c r="F3" s="258"/>
      <c r="G3" s="258"/>
      <c r="H3" s="258"/>
      <c r="I3" s="258"/>
    </row>
    <row r="4" spans="1:9" s="27" customFormat="1" ht="36" customHeight="1">
      <c r="A4" s="265" t="s">
        <v>126</v>
      </c>
      <c r="B4" s="262" t="s">
        <v>127</v>
      </c>
      <c r="C4" s="262" t="s">
        <v>99</v>
      </c>
      <c r="D4" s="250" t="s">
        <v>202</v>
      </c>
      <c r="E4" s="251"/>
      <c r="F4" s="252"/>
      <c r="G4" s="70" t="s">
        <v>100</v>
      </c>
      <c r="H4" s="250" t="s">
        <v>203</v>
      </c>
      <c r="I4" s="251"/>
    </row>
    <row r="5" spans="1:9" s="27" customFormat="1" ht="36" customHeight="1" thickBot="1">
      <c r="A5" s="266"/>
      <c r="B5" s="263"/>
      <c r="C5" s="264"/>
      <c r="D5" s="169" t="s">
        <v>0</v>
      </c>
      <c r="E5" s="169" t="s">
        <v>1</v>
      </c>
      <c r="F5" s="169" t="s">
        <v>2</v>
      </c>
      <c r="G5" s="169" t="s">
        <v>101</v>
      </c>
      <c r="H5" s="169" t="s">
        <v>3</v>
      </c>
      <c r="I5" s="169" t="s">
        <v>102</v>
      </c>
    </row>
    <row r="6" spans="1:9" s="27" customFormat="1" ht="24.75" customHeight="1">
      <c r="A6" s="259" t="s">
        <v>147</v>
      </c>
      <c r="B6" s="32" t="s">
        <v>156</v>
      </c>
      <c r="C6" s="229">
        <v>26951</v>
      </c>
      <c r="D6" s="26">
        <f>E6+F6</f>
        <v>70460</v>
      </c>
      <c r="E6" s="26">
        <v>35210</v>
      </c>
      <c r="F6" s="26">
        <v>35250</v>
      </c>
      <c r="G6" s="26">
        <v>2780</v>
      </c>
      <c r="H6" s="26">
        <v>-2062</v>
      </c>
      <c r="I6" s="11">
        <v>-2.8</v>
      </c>
    </row>
    <row r="7" spans="1:9" s="27" customFormat="1" ht="24.75" customHeight="1">
      <c r="A7" s="260"/>
      <c r="B7" s="28" t="s">
        <v>150</v>
      </c>
      <c r="C7" s="23">
        <v>7075</v>
      </c>
      <c r="D7" s="24">
        <f>E7+F7</f>
        <v>20355</v>
      </c>
      <c r="E7" s="24">
        <v>10337</v>
      </c>
      <c r="F7" s="24">
        <v>10018</v>
      </c>
      <c r="G7" s="24">
        <v>744</v>
      </c>
      <c r="H7" s="24">
        <v>-1070</v>
      </c>
      <c r="I7" s="9">
        <v>-5</v>
      </c>
    </row>
    <row r="8" spans="1:9" s="27" customFormat="1" ht="24.75" customHeight="1">
      <c r="A8" s="260"/>
      <c r="B8" s="31" t="s">
        <v>157</v>
      </c>
      <c r="C8" s="23">
        <v>9333</v>
      </c>
      <c r="D8" s="24">
        <f>E8+F8</f>
        <v>26735</v>
      </c>
      <c r="E8" s="24">
        <v>13265</v>
      </c>
      <c r="F8" s="24">
        <v>13470</v>
      </c>
      <c r="G8" s="24">
        <v>1694</v>
      </c>
      <c r="H8" s="24">
        <v>60</v>
      </c>
      <c r="I8" s="9">
        <v>0.2</v>
      </c>
    </row>
    <row r="9" spans="1:9" s="27" customFormat="1" ht="24.75" customHeight="1">
      <c r="A9" s="260"/>
      <c r="B9" s="31" t="s">
        <v>158</v>
      </c>
      <c r="C9" s="23">
        <v>13879</v>
      </c>
      <c r="D9" s="24">
        <f>E9+F9</f>
        <v>36760</v>
      </c>
      <c r="E9" s="24">
        <v>18363</v>
      </c>
      <c r="F9" s="24">
        <v>18397</v>
      </c>
      <c r="G9" s="24">
        <v>2645</v>
      </c>
      <c r="H9" s="24">
        <v>2698</v>
      </c>
      <c r="I9" s="9">
        <v>7.9</v>
      </c>
    </row>
    <row r="10" spans="1:9" s="27" customFormat="1" ht="24.75" customHeight="1">
      <c r="A10" s="261"/>
      <c r="B10" s="34" t="s">
        <v>125</v>
      </c>
      <c r="C10" s="162">
        <f>SUM(C6:C9)</f>
        <v>57238</v>
      </c>
      <c r="D10" s="25">
        <f>SUM(D6:D9)</f>
        <v>154310</v>
      </c>
      <c r="E10" s="25">
        <f>SUM(E6:E9)</f>
        <v>77175</v>
      </c>
      <c r="F10" s="25">
        <f>SUM(F6:F9)</f>
        <v>77135</v>
      </c>
      <c r="G10" s="25">
        <v>1873</v>
      </c>
      <c r="H10" s="25">
        <v>-374</v>
      </c>
      <c r="I10" s="10">
        <v>-0.2</v>
      </c>
    </row>
    <row r="11" spans="1:9" s="27" customFormat="1" ht="24.75" customHeight="1">
      <c r="A11" s="253" t="s">
        <v>206</v>
      </c>
      <c r="B11" s="32" t="s">
        <v>156</v>
      </c>
      <c r="C11" s="229">
        <v>27261</v>
      </c>
      <c r="D11" s="26">
        <v>68142</v>
      </c>
      <c r="E11" s="26">
        <v>33982</v>
      </c>
      <c r="F11" s="26">
        <v>34160</v>
      </c>
      <c r="G11" s="26">
        <v>2688</v>
      </c>
      <c r="H11" s="26">
        <v>-2318</v>
      </c>
      <c r="I11" s="11">
        <v>-3.3</v>
      </c>
    </row>
    <row r="12" spans="1:9" s="27" customFormat="1" ht="24.75" customHeight="1">
      <c r="A12" s="254"/>
      <c r="B12" s="28" t="s">
        <v>150</v>
      </c>
      <c r="C12" s="23">
        <v>7259</v>
      </c>
      <c r="D12" s="24">
        <v>19636</v>
      </c>
      <c r="E12" s="24">
        <v>9960</v>
      </c>
      <c r="F12" s="24">
        <v>9676</v>
      </c>
      <c r="G12" s="24">
        <v>717</v>
      </c>
      <c r="H12" s="24">
        <v>-719</v>
      </c>
      <c r="I12" s="9">
        <v>-3.5</v>
      </c>
    </row>
    <row r="13" spans="1:9" s="27" customFormat="1" ht="24.75" customHeight="1">
      <c r="A13" s="254"/>
      <c r="B13" s="31" t="s">
        <v>157</v>
      </c>
      <c r="C13" s="23">
        <v>9793</v>
      </c>
      <c r="D13" s="24">
        <v>26610</v>
      </c>
      <c r="E13" s="24">
        <v>13207</v>
      </c>
      <c r="F13" s="24">
        <v>13403</v>
      </c>
      <c r="G13" s="24">
        <v>1686</v>
      </c>
      <c r="H13" s="24">
        <v>-125</v>
      </c>
      <c r="I13" s="9">
        <v>-0.5</v>
      </c>
    </row>
    <row r="14" spans="1:9" s="27" customFormat="1" ht="24.75" customHeight="1">
      <c r="A14" s="254"/>
      <c r="B14" s="31" t="s">
        <v>158</v>
      </c>
      <c r="C14" s="23">
        <v>14769</v>
      </c>
      <c r="D14" s="24">
        <v>37923</v>
      </c>
      <c r="E14" s="24">
        <v>18844</v>
      </c>
      <c r="F14" s="24">
        <v>19079</v>
      </c>
      <c r="G14" s="24">
        <v>2728</v>
      </c>
      <c r="H14" s="24">
        <v>1163</v>
      </c>
      <c r="I14" s="9">
        <v>3.2</v>
      </c>
    </row>
    <row r="15" spans="1:9" s="27" customFormat="1" ht="24.75" customHeight="1">
      <c r="A15" s="257"/>
      <c r="B15" s="34" t="s">
        <v>125</v>
      </c>
      <c r="C15" s="162">
        <f>SUM(C11:C14)</f>
        <v>59082</v>
      </c>
      <c r="D15" s="25">
        <f>SUM(D11:D14)</f>
        <v>152311</v>
      </c>
      <c r="E15" s="25">
        <f>SUM(E11:E14)</f>
        <v>75993</v>
      </c>
      <c r="F15" s="25">
        <f>SUM(F11:F14)</f>
        <v>76318</v>
      </c>
      <c r="G15" s="25">
        <v>1848</v>
      </c>
      <c r="H15" s="25">
        <f>SUM(H11:H14)</f>
        <v>-1999</v>
      </c>
      <c r="I15" s="202" t="s">
        <v>238</v>
      </c>
    </row>
    <row r="16" spans="1:9" s="27" customFormat="1" ht="24.75" customHeight="1">
      <c r="A16" s="253" t="s">
        <v>293</v>
      </c>
      <c r="B16" s="32" t="s">
        <v>156</v>
      </c>
      <c r="C16" s="229">
        <v>28774</v>
      </c>
      <c r="D16" s="26">
        <v>66809</v>
      </c>
      <c r="E16" s="26">
        <v>33067</v>
      </c>
      <c r="F16" s="26">
        <v>33742</v>
      </c>
      <c r="G16" s="26">
        <v>2636</v>
      </c>
      <c r="H16" s="26">
        <v>-1333</v>
      </c>
      <c r="I16" s="11">
        <v>-2</v>
      </c>
    </row>
    <row r="17" spans="1:9" s="27" customFormat="1" ht="24.75" customHeight="1">
      <c r="A17" s="254"/>
      <c r="B17" s="28" t="s">
        <v>150</v>
      </c>
      <c r="C17" s="23">
        <v>7571</v>
      </c>
      <c r="D17" s="24">
        <v>18801</v>
      </c>
      <c r="E17" s="24">
        <v>9467</v>
      </c>
      <c r="F17" s="24">
        <v>9334</v>
      </c>
      <c r="G17" s="24">
        <v>687</v>
      </c>
      <c r="H17" s="24">
        <v>-835</v>
      </c>
      <c r="I17" s="9">
        <v>-4.3</v>
      </c>
    </row>
    <row r="18" spans="1:9" s="27" customFormat="1" ht="24.75" customHeight="1">
      <c r="A18" s="254"/>
      <c r="B18" s="31" t="s">
        <v>157</v>
      </c>
      <c r="C18" s="23">
        <v>10782</v>
      </c>
      <c r="D18" s="24">
        <v>27019</v>
      </c>
      <c r="E18" s="24">
        <v>13312</v>
      </c>
      <c r="F18" s="24">
        <v>13707</v>
      </c>
      <c r="G18" s="24">
        <v>1712</v>
      </c>
      <c r="H18" s="24">
        <v>409</v>
      </c>
      <c r="I18" s="9">
        <v>1.5</v>
      </c>
    </row>
    <row r="19" spans="1:9" s="27" customFormat="1" ht="24.75" customHeight="1">
      <c r="A19" s="254"/>
      <c r="B19" s="31" t="s">
        <v>158</v>
      </c>
      <c r="C19" s="23">
        <v>15451</v>
      </c>
      <c r="D19" s="24">
        <v>37953</v>
      </c>
      <c r="E19" s="24">
        <v>18761</v>
      </c>
      <c r="F19" s="24">
        <v>19192</v>
      </c>
      <c r="G19" s="24">
        <v>2730</v>
      </c>
      <c r="H19" s="24">
        <v>30</v>
      </c>
      <c r="I19" s="9">
        <v>0.1</v>
      </c>
    </row>
    <row r="20" spans="1:9" s="27" customFormat="1" ht="24.75" customHeight="1" thickBot="1">
      <c r="A20" s="255"/>
      <c r="B20" s="116" t="s">
        <v>125</v>
      </c>
      <c r="C20" s="205">
        <v>62578</v>
      </c>
      <c r="D20" s="206">
        <v>150582</v>
      </c>
      <c r="E20" s="206">
        <v>74607</v>
      </c>
      <c r="F20" s="206">
        <v>75975</v>
      </c>
      <c r="G20" s="206">
        <v>1827</v>
      </c>
      <c r="H20" s="206">
        <v>-1729</v>
      </c>
      <c r="I20" s="207">
        <v>-1.1</v>
      </c>
    </row>
  </sheetData>
  <sheetProtection/>
  <mergeCells count="10">
    <mergeCell ref="D4:F4"/>
    <mergeCell ref="H4:I4"/>
    <mergeCell ref="A16:A20"/>
    <mergeCell ref="A1:I1"/>
    <mergeCell ref="A11:A15"/>
    <mergeCell ref="A3:I3"/>
    <mergeCell ref="A6:A10"/>
    <mergeCell ref="B4:B5"/>
    <mergeCell ref="C4:C5"/>
    <mergeCell ref="A4:A5"/>
  </mergeCells>
  <printOptions horizontalCentered="1" verticalCentered="1"/>
  <pageMargins left="0.6299212598425197" right="0.5905511811023623" top="0.984251968503937" bottom="1.4960629921259843" header="0" footer="0"/>
  <pageSetup blackAndWhite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workbookViewId="0" topLeftCell="A1">
      <selection activeCell="C10" sqref="C10"/>
    </sheetView>
  </sheetViews>
  <sheetFormatPr defaultColWidth="7.00390625" defaultRowHeight="12"/>
  <cols>
    <col min="1" max="1" width="13.25390625" style="87" customWidth="1"/>
    <col min="2" max="9" width="10.75390625" style="87" customWidth="1"/>
    <col min="10" max="16384" width="7.00390625" style="178" customWidth="1"/>
  </cols>
  <sheetData>
    <row r="1" spans="1:9" ht="17.25" customHeight="1">
      <c r="A1" s="256" t="s">
        <v>148</v>
      </c>
      <c r="B1" s="256"/>
      <c r="C1" s="256"/>
      <c r="D1" s="256"/>
      <c r="E1" s="256"/>
      <c r="F1" s="256"/>
      <c r="G1" s="256"/>
      <c r="H1" s="256"/>
      <c r="I1" s="256"/>
    </row>
    <row r="2" spans="1:9" ht="18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s="27" customFormat="1" ht="18" customHeight="1" thickBot="1">
      <c r="A3" s="258" t="s">
        <v>294</v>
      </c>
      <c r="B3" s="258"/>
      <c r="C3" s="258"/>
      <c r="D3" s="258"/>
      <c r="E3" s="258"/>
      <c r="F3" s="258"/>
      <c r="G3" s="258"/>
      <c r="H3" s="258"/>
      <c r="I3" s="258"/>
    </row>
    <row r="4" spans="1:9" s="27" customFormat="1" ht="20.25" customHeight="1">
      <c r="A4" s="267" t="s">
        <v>4</v>
      </c>
      <c r="B4" s="250" t="s">
        <v>295</v>
      </c>
      <c r="C4" s="251"/>
      <c r="D4" s="251"/>
      <c r="E4" s="252"/>
      <c r="F4" s="251" t="s">
        <v>296</v>
      </c>
      <c r="G4" s="251"/>
      <c r="H4" s="251"/>
      <c r="I4" s="251"/>
    </row>
    <row r="5" spans="1:9" s="27" customFormat="1" ht="20.25" customHeight="1">
      <c r="A5" s="268"/>
      <c r="B5" s="29" t="s">
        <v>0</v>
      </c>
      <c r="C5" s="29" t="s">
        <v>87</v>
      </c>
      <c r="D5" s="29" t="s">
        <v>88</v>
      </c>
      <c r="E5" s="74" t="s">
        <v>5</v>
      </c>
      <c r="F5" s="37" t="s">
        <v>0</v>
      </c>
      <c r="G5" s="29" t="s">
        <v>87</v>
      </c>
      <c r="H5" s="29" t="s">
        <v>88</v>
      </c>
      <c r="I5" s="29" t="s">
        <v>5</v>
      </c>
    </row>
    <row r="6" spans="1:9" s="27" customFormat="1" ht="20.25" customHeight="1">
      <c r="A6" s="120" t="s">
        <v>6</v>
      </c>
      <c r="B6" s="17">
        <v>66809</v>
      </c>
      <c r="C6" s="18">
        <v>33067</v>
      </c>
      <c r="D6" s="18">
        <v>33742</v>
      </c>
      <c r="E6" s="216">
        <f>B6/B6*100</f>
        <v>100</v>
      </c>
      <c r="F6" s="121">
        <v>18801</v>
      </c>
      <c r="G6" s="121">
        <v>9467</v>
      </c>
      <c r="H6" s="121">
        <v>9334</v>
      </c>
      <c r="I6" s="209">
        <v>100</v>
      </c>
    </row>
    <row r="7" spans="1:9" s="27" customFormat="1" ht="20.25" customHeight="1">
      <c r="A7" s="120" t="s">
        <v>7</v>
      </c>
      <c r="B7" s="17">
        <v>2006</v>
      </c>
      <c r="C7" s="18">
        <v>1007</v>
      </c>
      <c r="D7" s="18">
        <v>999</v>
      </c>
      <c r="E7" s="215">
        <f>B7/$B$6*100</f>
        <v>3</v>
      </c>
      <c r="F7" s="121">
        <v>447</v>
      </c>
      <c r="G7" s="18">
        <v>241</v>
      </c>
      <c r="H7" s="18">
        <v>206</v>
      </c>
      <c r="I7" s="212">
        <f>F7/$F$6*100</f>
        <v>2.38</v>
      </c>
    </row>
    <row r="8" spans="1:9" s="27" customFormat="1" ht="20.25" customHeight="1">
      <c r="A8" s="120" t="s">
        <v>8</v>
      </c>
      <c r="B8" s="17">
        <v>2152</v>
      </c>
      <c r="C8" s="18">
        <v>1063</v>
      </c>
      <c r="D8" s="18">
        <v>1089</v>
      </c>
      <c r="E8" s="215">
        <f>B8/$B$6*100</f>
        <v>3.22</v>
      </c>
      <c r="F8" s="121">
        <v>626</v>
      </c>
      <c r="G8" s="18">
        <v>321</v>
      </c>
      <c r="H8" s="18">
        <v>305</v>
      </c>
      <c r="I8" s="212">
        <f aca="true" t="shared" si="0" ref="I8:I28">F8/$F$6*100</f>
        <v>3.33</v>
      </c>
    </row>
    <row r="9" spans="1:9" s="27" customFormat="1" ht="20.25" customHeight="1">
      <c r="A9" s="120" t="s">
        <v>9</v>
      </c>
      <c r="B9" s="17">
        <v>2461</v>
      </c>
      <c r="C9" s="18">
        <v>1269</v>
      </c>
      <c r="D9" s="18">
        <v>1192</v>
      </c>
      <c r="E9" s="215">
        <f>B9/$B$6*100</f>
        <v>3.68</v>
      </c>
      <c r="F9" s="121">
        <v>695</v>
      </c>
      <c r="G9" s="18">
        <v>380</v>
      </c>
      <c r="H9" s="18">
        <v>315</v>
      </c>
      <c r="I9" s="212">
        <f t="shared" si="0"/>
        <v>3.7</v>
      </c>
    </row>
    <row r="10" spans="1:9" s="27" customFormat="1" ht="20.25" customHeight="1">
      <c r="A10" s="120" t="s">
        <v>10</v>
      </c>
      <c r="B10" s="17">
        <v>2849</v>
      </c>
      <c r="C10" s="18">
        <v>1468</v>
      </c>
      <c r="D10" s="18">
        <v>1381</v>
      </c>
      <c r="E10" s="215">
        <f aca="true" t="shared" si="1" ref="E10:E28">B10/$B$6*100</f>
        <v>4.26</v>
      </c>
      <c r="F10" s="121">
        <v>703</v>
      </c>
      <c r="G10" s="18">
        <v>356</v>
      </c>
      <c r="H10" s="18">
        <v>347</v>
      </c>
      <c r="I10" s="212">
        <f t="shared" si="0"/>
        <v>3.74</v>
      </c>
    </row>
    <row r="11" spans="1:9" s="27" customFormat="1" ht="20.25" customHeight="1">
      <c r="A11" s="120" t="s">
        <v>11</v>
      </c>
      <c r="B11" s="17">
        <v>3128</v>
      </c>
      <c r="C11" s="18">
        <v>1614</v>
      </c>
      <c r="D11" s="18">
        <v>1514</v>
      </c>
      <c r="E11" s="215">
        <f t="shared" si="1"/>
        <v>4.68</v>
      </c>
      <c r="F11" s="121">
        <v>763</v>
      </c>
      <c r="G11" s="18">
        <v>394</v>
      </c>
      <c r="H11" s="18">
        <v>369</v>
      </c>
      <c r="I11" s="212">
        <f t="shared" si="0"/>
        <v>4.06</v>
      </c>
    </row>
    <row r="12" spans="1:9" s="27" customFormat="1" ht="20.25" customHeight="1">
      <c r="A12" s="39" t="s">
        <v>12</v>
      </c>
      <c r="B12" s="17">
        <v>3086</v>
      </c>
      <c r="C12" s="18">
        <v>1656</v>
      </c>
      <c r="D12" s="18">
        <v>1430</v>
      </c>
      <c r="E12" s="215">
        <f t="shared" si="1"/>
        <v>4.62</v>
      </c>
      <c r="F12" s="121">
        <v>733</v>
      </c>
      <c r="G12" s="18">
        <v>386</v>
      </c>
      <c r="H12" s="18">
        <v>347</v>
      </c>
      <c r="I12" s="212">
        <f t="shared" si="0"/>
        <v>3.9</v>
      </c>
    </row>
    <row r="13" spans="1:9" s="27" customFormat="1" ht="20.25" customHeight="1">
      <c r="A13" s="120" t="s">
        <v>13</v>
      </c>
      <c r="B13" s="17">
        <v>3224</v>
      </c>
      <c r="C13" s="18">
        <v>1718</v>
      </c>
      <c r="D13" s="18">
        <v>1506</v>
      </c>
      <c r="E13" s="215">
        <f t="shared" si="1"/>
        <v>4.83</v>
      </c>
      <c r="F13" s="121">
        <v>777</v>
      </c>
      <c r="G13" s="18">
        <v>404</v>
      </c>
      <c r="H13" s="18">
        <v>373</v>
      </c>
      <c r="I13" s="212">
        <f t="shared" si="0"/>
        <v>4.13</v>
      </c>
    </row>
    <row r="14" spans="1:9" s="43" customFormat="1" ht="20.25" customHeight="1">
      <c r="A14" s="120" t="s">
        <v>14</v>
      </c>
      <c r="B14" s="17">
        <v>3622</v>
      </c>
      <c r="C14" s="18">
        <v>1892</v>
      </c>
      <c r="D14" s="18">
        <v>1730</v>
      </c>
      <c r="E14" s="215">
        <f t="shared" si="1"/>
        <v>5.42</v>
      </c>
      <c r="F14" s="121">
        <v>1004</v>
      </c>
      <c r="G14" s="18">
        <v>519</v>
      </c>
      <c r="H14" s="18">
        <v>485</v>
      </c>
      <c r="I14" s="212">
        <f t="shared" si="0"/>
        <v>5.34</v>
      </c>
    </row>
    <row r="15" spans="1:9" s="27" customFormat="1" ht="20.25" customHeight="1">
      <c r="A15" s="120" t="s">
        <v>15</v>
      </c>
      <c r="B15" s="17">
        <v>4262</v>
      </c>
      <c r="C15" s="18">
        <v>2242</v>
      </c>
      <c r="D15" s="18">
        <v>2020</v>
      </c>
      <c r="E15" s="215">
        <f t="shared" si="1"/>
        <v>6.38</v>
      </c>
      <c r="F15" s="121">
        <v>1148</v>
      </c>
      <c r="G15" s="18">
        <v>635</v>
      </c>
      <c r="H15" s="18">
        <v>513</v>
      </c>
      <c r="I15" s="212">
        <f t="shared" si="0"/>
        <v>6.11</v>
      </c>
    </row>
    <row r="16" spans="1:9" s="27" customFormat="1" ht="20.25" customHeight="1">
      <c r="A16" s="120" t="s">
        <v>16</v>
      </c>
      <c r="B16" s="17">
        <v>5250</v>
      </c>
      <c r="C16" s="18">
        <v>2756</v>
      </c>
      <c r="D16" s="18">
        <v>2494</v>
      </c>
      <c r="E16" s="215">
        <f t="shared" si="1"/>
        <v>7.86</v>
      </c>
      <c r="F16" s="121">
        <v>1321</v>
      </c>
      <c r="G16" s="18">
        <v>723</v>
      </c>
      <c r="H16" s="18">
        <v>598</v>
      </c>
      <c r="I16" s="212">
        <f t="shared" si="0"/>
        <v>7.03</v>
      </c>
    </row>
    <row r="17" spans="1:9" s="43" customFormat="1" ht="20.25" customHeight="1">
      <c r="A17" s="39" t="s">
        <v>17</v>
      </c>
      <c r="B17" s="17">
        <v>4603</v>
      </c>
      <c r="C17" s="18">
        <v>2385</v>
      </c>
      <c r="D17" s="18">
        <v>2218</v>
      </c>
      <c r="E17" s="215">
        <f t="shared" si="1"/>
        <v>6.89</v>
      </c>
      <c r="F17" s="121">
        <v>1152</v>
      </c>
      <c r="G17" s="18">
        <v>579</v>
      </c>
      <c r="H17" s="18">
        <v>573</v>
      </c>
      <c r="I17" s="212">
        <f t="shared" si="0"/>
        <v>6.13</v>
      </c>
    </row>
    <row r="18" spans="1:9" s="43" customFormat="1" ht="20.25" customHeight="1">
      <c r="A18" s="120" t="s">
        <v>18</v>
      </c>
      <c r="B18" s="17">
        <v>4387</v>
      </c>
      <c r="C18" s="18">
        <v>2155</v>
      </c>
      <c r="D18" s="18">
        <v>2232</v>
      </c>
      <c r="E18" s="215">
        <f t="shared" si="1"/>
        <v>6.57</v>
      </c>
      <c r="F18" s="121">
        <v>1105</v>
      </c>
      <c r="G18" s="18">
        <v>570</v>
      </c>
      <c r="H18" s="18">
        <v>535</v>
      </c>
      <c r="I18" s="212">
        <f t="shared" si="0"/>
        <v>5.88</v>
      </c>
    </row>
    <row r="19" spans="1:9" s="43" customFormat="1" ht="20.25" customHeight="1">
      <c r="A19" s="120" t="s">
        <v>19</v>
      </c>
      <c r="B19" s="17">
        <v>4328</v>
      </c>
      <c r="C19" s="18">
        <v>2152</v>
      </c>
      <c r="D19" s="18">
        <v>2176</v>
      </c>
      <c r="E19" s="215">
        <f t="shared" si="1"/>
        <v>6.48</v>
      </c>
      <c r="F19" s="121">
        <v>1279</v>
      </c>
      <c r="G19" s="18">
        <v>644</v>
      </c>
      <c r="H19" s="18">
        <v>635</v>
      </c>
      <c r="I19" s="212">
        <f t="shared" si="0"/>
        <v>6.8</v>
      </c>
    </row>
    <row r="20" spans="1:9" s="43" customFormat="1" ht="20.25" customHeight="1">
      <c r="A20" s="120" t="s">
        <v>20</v>
      </c>
      <c r="B20" s="17">
        <v>5023</v>
      </c>
      <c r="C20" s="18">
        <v>2402</v>
      </c>
      <c r="D20" s="18">
        <v>2621</v>
      </c>
      <c r="E20" s="215">
        <f t="shared" si="1"/>
        <v>7.52</v>
      </c>
      <c r="F20" s="121">
        <v>1733</v>
      </c>
      <c r="G20" s="18">
        <v>878</v>
      </c>
      <c r="H20" s="18">
        <v>855</v>
      </c>
      <c r="I20" s="212">
        <f t="shared" si="0"/>
        <v>9.22</v>
      </c>
    </row>
    <row r="21" spans="1:9" s="43" customFormat="1" ht="20.25" customHeight="1">
      <c r="A21" s="120" t="s">
        <v>21</v>
      </c>
      <c r="B21" s="17">
        <v>5634</v>
      </c>
      <c r="C21" s="18">
        <v>2664</v>
      </c>
      <c r="D21" s="18">
        <v>2970</v>
      </c>
      <c r="E21" s="215">
        <f t="shared" si="1"/>
        <v>8.43</v>
      </c>
      <c r="F21" s="121">
        <v>1999</v>
      </c>
      <c r="G21" s="18">
        <v>994</v>
      </c>
      <c r="H21" s="18">
        <v>1005</v>
      </c>
      <c r="I21" s="212">
        <f t="shared" si="0"/>
        <v>10.63</v>
      </c>
    </row>
    <row r="22" spans="1:9" s="43" customFormat="1" ht="20.25" customHeight="1">
      <c r="A22" s="39" t="s">
        <v>80</v>
      </c>
      <c r="B22" s="17">
        <v>4295</v>
      </c>
      <c r="C22" s="18">
        <v>2014</v>
      </c>
      <c r="D22" s="18">
        <v>2281</v>
      </c>
      <c r="E22" s="215">
        <f t="shared" si="1"/>
        <v>6.43</v>
      </c>
      <c r="F22" s="121">
        <v>1326</v>
      </c>
      <c r="G22" s="18">
        <v>673</v>
      </c>
      <c r="H22" s="18">
        <v>653</v>
      </c>
      <c r="I22" s="212">
        <f t="shared" si="0"/>
        <v>7.05</v>
      </c>
    </row>
    <row r="23" spans="1:9" s="43" customFormat="1" ht="20.25" customHeight="1">
      <c r="A23" s="120" t="s">
        <v>81</v>
      </c>
      <c r="B23" s="17">
        <v>2935</v>
      </c>
      <c r="C23" s="18">
        <v>1301</v>
      </c>
      <c r="D23" s="18">
        <v>1634</v>
      </c>
      <c r="E23" s="215">
        <f t="shared" si="1"/>
        <v>4.39</v>
      </c>
      <c r="F23" s="121">
        <v>844</v>
      </c>
      <c r="G23" s="18">
        <v>363</v>
      </c>
      <c r="H23" s="18">
        <v>481</v>
      </c>
      <c r="I23" s="212">
        <f t="shared" si="0"/>
        <v>4.49</v>
      </c>
    </row>
    <row r="24" spans="1:9" s="43" customFormat="1" ht="20.25" customHeight="1">
      <c r="A24" s="120" t="s">
        <v>82</v>
      </c>
      <c r="B24" s="17">
        <v>1649</v>
      </c>
      <c r="C24" s="18">
        <v>661</v>
      </c>
      <c r="D24" s="18">
        <v>988</v>
      </c>
      <c r="E24" s="215">
        <f t="shared" si="1"/>
        <v>2.47</v>
      </c>
      <c r="F24" s="121">
        <v>587</v>
      </c>
      <c r="G24" s="18">
        <v>225</v>
      </c>
      <c r="H24" s="18">
        <v>362</v>
      </c>
      <c r="I24" s="212">
        <f t="shared" si="0"/>
        <v>3.12</v>
      </c>
    </row>
    <row r="25" spans="1:9" s="43" customFormat="1" ht="20.25" customHeight="1">
      <c r="A25" s="120" t="s">
        <v>83</v>
      </c>
      <c r="B25" s="17">
        <v>678</v>
      </c>
      <c r="C25" s="18">
        <v>190</v>
      </c>
      <c r="D25" s="18">
        <v>488</v>
      </c>
      <c r="E25" s="215">
        <f t="shared" si="1"/>
        <v>1.01</v>
      </c>
      <c r="F25" s="121">
        <v>264</v>
      </c>
      <c r="G25" s="18">
        <v>75</v>
      </c>
      <c r="H25" s="18">
        <v>189</v>
      </c>
      <c r="I25" s="212">
        <f t="shared" si="0"/>
        <v>1.4</v>
      </c>
    </row>
    <row r="26" spans="1:9" s="43" customFormat="1" ht="20.25" customHeight="1">
      <c r="A26" s="120" t="s">
        <v>84</v>
      </c>
      <c r="B26" s="17">
        <v>164</v>
      </c>
      <c r="C26" s="18">
        <v>27</v>
      </c>
      <c r="D26" s="18">
        <v>137</v>
      </c>
      <c r="E26" s="215">
        <f t="shared" si="1"/>
        <v>0.25</v>
      </c>
      <c r="F26" s="121">
        <v>86</v>
      </c>
      <c r="G26" s="18">
        <v>21</v>
      </c>
      <c r="H26" s="18">
        <v>65</v>
      </c>
      <c r="I26" s="212">
        <f t="shared" si="0"/>
        <v>0.46</v>
      </c>
    </row>
    <row r="27" spans="1:9" s="27" customFormat="1" ht="20.25" customHeight="1">
      <c r="A27" s="120" t="s">
        <v>85</v>
      </c>
      <c r="B27" s="17">
        <v>27</v>
      </c>
      <c r="C27" s="18">
        <v>5</v>
      </c>
      <c r="D27" s="18">
        <v>22</v>
      </c>
      <c r="E27" s="215">
        <f t="shared" si="1"/>
        <v>0.04</v>
      </c>
      <c r="F27" s="121">
        <v>11</v>
      </c>
      <c r="G27" s="18">
        <v>3</v>
      </c>
      <c r="H27" s="18">
        <v>8</v>
      </c>
      <c r="I27" s="212">
        <f t="shared" si="0"/>
        <v>0.06</v>
      </c>
    </row>
    <row r="28" spans="1:9" s="27" customFormat="1" ht="20.25" customHeight="1" thickBot="1">
      <c r="A28" s="123" t="s">
        <v>86</v>
      </c>
      <c r="B28" s="63">
        <v>1046</v>
      </c>
      <c r="C28" s="64">
        <v>426</v>
      </c>
      <c r="D28" s="139">
        <v>620</v>
      </c>
      <c r="E28" s="217">
        <f t="shared" si="1"/>
        <v>1.57</v>
      </c>
      <c r="F28" s="64">
        <v>198</v>
      </c>
      <c r="G28" s="64">
        <v>83</v>
      </c>
      <c r="H28" s="139">
        <v>115</v>
      </c>
      <c r="I28" s="214">
        <f t="shared" si="0"/>
        <v>1.05</v>
      </c>
    </row>
    <row r="29" spans="1:9" ht="15" customHeight="1">
      <c r="A29" s="87" t="s">
        <v>226</v>
      </c>
      <c r="E29" s="167"/>
      <c r="I29" s="167"/>
    </row>
    <row r="30" ht="15" customHeight="1">
      <c r="A30" s="243" t="s">
        <v>318</v>
      </c>
    </row>
    <row r="32" spans="3:4" ht="12">
      <c r="C32" s="182"/>
      <c r="D32" s="182"/>
    </row>
    <row r="36" spans="1:22" ht="12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</row>
    <row r="37" spans="1:2" ht="12">
      <c r="A37" s="193"/>
      <c r="B37" s="193"/>
    </row>
    <row r="38" spans="1:2" ht="12">
      <c r="A38" s="193"/>
      <c r="B38" s="193"/>
    </row>
    <row r="39" spans="1:2" ht="12">
      <c r="A39" s="193"/>
      <c r="B39" s="193"/>
    </row>
    <row r="40" spans="1:2" ht="12">
      <c r="A40" s="193"/>
      <c r="B40" s="193"/>
    </row>
    <row r="41" spans="1:22" ht="12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</row>
    <row r="42" spans="1:2" ht="12">
      <c r="A42" s="193"/>
      <c r="B42" s="193"/>
    </row>
    <row r="43" spans="1:2" ht="12">
      <c r="A43" s="193"/>
      <c r="B43" s="193"/>
    </row>
    <row r="44" spans="1:2" ht="12">
      <c r="A44" s="193"/>
      <c r="B44" s="193"/>
    </row>
    <row r="45" spans="1:2" ht="12">
      <c r="A45" s="193"/>
      <c r="B45" s="193"/>
    </row>
    <row r="46" spans="1:2" ht="12">
      <c r="A46" s="193"/>
      <c r="B46" s="193"/>
    </row>
    <row r="47" spans="1:2" ht="12">
      <c r="A47" s="193"/>
      <c r="B47" s="193"/>
    </row>
    <row r="48" spans="1:2" ht="12">
      <c r="A48" s="193"/>
      <c r="B48" s="193"/>
    </row>
    <row r="49" spans="1:2" ht="12">
      <c r="A49" s="193"/>
      <c r="B49" s="193"/>
    </row>
    <row r="50" spans="1:2" ht="12">
      <c r="A50" s="193"/>
      <c r="B50" s="193"/>
    </row>
    <row r="51" spans="1:2" ht="12">
      <c r="A51" s="193"/>
      <c r="B51" s="193"/>
    </row>
    <row r="52" spans="1:2" ht="12">
      <c r="A52" s="193"/>
      <c r="B52" s="193"/>
    </row>
    <row r="53" spans="1:2" ht="12">
      <c r="A53" s="193"/>
      <c r="B53" s="193"/>
    </row>
    <row r="54" spans="1:2" ht="12">
      <c r="A54" s="193"/>
      <c r="B54" s="193"/>
    </row>
    <row r="55" spans="1:2" ht="12">
      <c r="A55" s="193"/>
      <c r="B55" s="193"/>
    </row>
    <row r="56" spans="1:2" ht="12">
      <c r="A56" s="193"/>
      <c r="B56" s="193"/>
    </row>
    <row r="57" spans="1:2" ht="12">
      <c r="A57" s="193"/>
      <c r="B57" s="193"/>
    </row>
    <row r="58" spans="1:2" ht="12">
      <c r="A58" s="193"/>
      <c r="B58" s="193"/>
    </row>
    <row r="59" spans="1:2" ht="12">
      <c r="A59" s="193"/>
      <c r="B59" s="193"/>
    </row>
    <row r="60" spans="1:2" ht="12">
      <c r="A60" s="193"/>
      <c r="B60" s="193"/>
    </row>
    <row r="61" spans="1:2" ht="12">
      <c r="A61" s="193"/>
      <c r="B61" s="193"/>
    </row>
    <row r="68" spans="2:22" ht="12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</row>
    <row r="69" ht="12">
      <c r="B69" s="193"/>
    </row>
    <row r="70" ht="12">
      <c r="B70" s="193"/>
    </row>
    <row r="71" ht="12">
      <c r="B71" s="193"/>
    </row>
    <row r="72" ht="12">
      <c r="B72" s="193"/>
    </row>
    <row r="73" ht="12">
      <c r="B73" s="193"/>
    </row>
    <row r="74" ht="12">
      <c r="B74" s="193"/>
    </row>
    <row r="75" ht="12">
      <c r="B75" s="193"/>
    </row>
    <row r="76" ht="12">
      <c r="B76" s="193"/>
    </row>
    <row r="77" ht="12">
      <c r="B77" s="193"/>
    </row>
    <row r="78" ht="12">
      <c r="B78" s="193"/>
    </row>
    <row r="79" ht="12">
      <c r="B79" s="193"/>
    </row>
    <row r="80" ht="12">
      <c r="B80" s="193"/>
    </row>
    <row r="81" ht="12">
      <c r="B81" s="193"/>
    </row>
    <row r="82" ht="12">
      <c r="B82" s="193"/>
    </row>
    <row r="83" ht="12">
      <c r="B83" s="193"/>
    </row>
    <row r="84" ht="12">
      <c r="B84" s="193"/>
    </row>
    <row r="85" ht="12">
      <c r="B85" s="193"/>
    </row>
    <row r="86" ht="12">
      <c r="B86" s="193"/>
    </row>
    <row r="87" ht="12">
      <c r="B87" s="193"/>
    </row>
    <row r="88" ht="12">
      <c r="B88" s="193"/>
    </row>
  </sheetData>
  <sheetProtection/>
  <mergeCells count="5">
    <mergeCell ref="A4:A5"/>
    <mergeCell ref="B4:E4"/>
    <mergeCell ref="F4:I4"/>
    <mergeCell ref="A1:I1"/>
    <mergeCell ref="A3:I3"/>
  </mergeCells>
  <printOptions horizontalCentered="1" verticalCentered="1"/>
  <pageMargins left="0.6692913385826772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F7" sqref="F7"/>
    </sheetView>
  </sheetViews>
  <sheetFormatPr defaultColWidth="7.00390625" defaultRowHeight="12"/>
  <cols>
    <col min="1" max="1" width="13.25390625" style="87" customWidth="1"/>
    <col min="2" max="9" width="10.75390625" style="87" customWidth="1"/>
    <col min="10" max="10" width="5.625" style="178" customWidth="1"/>
    <col min="11" max="16384" width="7.00390625" style="178" customWidth="1"/>
  </cols>
  <sheetData>
    <row r="1" spans="1:9" ht="17.25" customHeight="1">
      <c r="A1" s="256" t="s">
        <v>201</v>
      </c>
      <c r="B1" s="256"/>
      <c r="C1" s="256"/>
      <c r="D1" s="256"/>
      <c r="E1" s="256"/>
      <c r="F1" s="256"/>
      <c r="G1" s="256"/>
      <c r="H1" s="256"/>
      <c r="I1" s="256"/>
    </row>
    <row r="2" spans="1:9" ht="18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s="27" customFormat="1" ht="18" customHeight="1" thickBot="1">
      <c r="A3" s="258" t="s">
        <v>294</v>
      </c>
      <c r="B3" s="258"/>
      <c r="C3" s="258"/>
      <c r="D3" s="258"/>
      <c r="E3" s="258"/>
      <c r="F3" s="258"/>
      <c r="G3" s="258"/>
      <c r="H3" s="258"/>
      <c r="I3" s="258"/>
    </row>
    <row r="4" spans="1:10" s="27" customFormat="1" ht="20.25" customHeight="1">
      <c r="A4" s="267" t="s">
        <v>4</v>
      </c>
      <c r="B4" s="250" t="s">
        <v>297</v>
      </c>
      <c r="C4" s="251"/>
      <c r="D4" s="251"/>
      <c r="E4" s="252"/>
      <c r="F4" s="251" t="s">
        <v>298</v>
      </c>
      <c r="G4" s="251"/>
      <c r="H4" s="251"/>
      <c r="I4" s="251"/>
      <c r="J4" s="66"/>
    </row>
    <row r="5" spans="1:9" s="27" customFormat="1" ht="20.25" customHeight="1">
      <c r="A5" s="268"/>
      <c r="B5" s="29" t="s">
        <v>0</v>
      </c>
      <c r="C5" s="29" t="s">
        <v>97</v>
      </c>
      <c r="D5" s="29" t="s">
        <v>98</v>
      </c>
      <c r="E5" s="74" t="s">
        <v>5</v>
      </c>
      <c r="F5" s="37" t="s">
        <v>0</v>
      </c>
      <c r="G5" s="29" t="s">
        <v>97</v>
      </c>
      <c r="H5" s="29" t="s">
        <v>98</v>
      </c>
      <c r="I5" s="29" t="s">
        <v>5</v>
      </c>
    </row>
    <row r="6" spans="1:9" s="27" customFormat="1" ht="20.25" customHeight="1">
      <c r="A6" s="120" t="s">
        <v>6</v>
      </c>
      <c r="B6" s="17">
        <v>27019</v>
      </c>
      <c r="C6" s="18">
        <v>13312</v>
      </c>
      <c r="D6" s="18">
        <v>13707</v>
      </c>
      <c r="E6" s="208">
        <v>100</v>
      </c>
      <c r="F6" s="121">
        <v>37953</v>
      </c>
      <c r="G6" s="121">
        <v>18761</v>
      </c>
      <c r="H6" s="121">
        <v>19192</v>
      </c>
      <c r="I6" s="209">
        <v>100</v>
      </c>
    </row>
    <row r="7" spans="1:9" s="27" customFormat="1" ht="20.25" customHeight="1">
      <c r="A7" s="120" t="s">
        <v>7</v>
      </c>
      <c r="B7" s="17">
        <v>890</v>
      </c>
      <c r="C7" s="18">
        <v>481</v>
      </c>
      <c r="D7" s="18">
        <v>409</v>
      </c>
      <c r="E7" s="211">
        <f>B7/$B$6*100</f>
        <v>3.29</v>
      </c>
      <c r="F7" s="121">
        <v>1453</v>
      </c>
      <c r="G7" s="18">
        <v>745</v>
      </c>
      <c r="H7" s="18">
        <v>708</v>
      </c>
      <c r="I7" s="212">
        <f>F7/$F$6*100</f>
        <v>3.83</v>
      </c>
    </row>
    <row r="8" spans="1:9" s="27" customFormat="1" ht="20.25" customHeight="1">
      <c r="A8" s="120" t="s">
        <v>8</v>
      </c>
      <c r="B8" s="17">
        <v>1018</v>
      </c>
      <c r="C8" s="18">
        <v>507</v>
      </c>
      <c r="D8" s="18">
        <v>511</v>
      </c>
      <c r="E8" s="211">
        <f aca="true" t="shared" si="0" ref="E8:E28">B8/$B$6*100</f>
        <v>3.77</v>
      </c>
      <c r="F8" s="121">
        <v>1785</v>
      </c>
      <c r="G8" s="18">
        <v>871</v>
      </c>
      <c r="H8" s="18">
        <v>914</v>
      </c>
      <c r="I8" s="212">
        <f aca="true" t="shared" si="1" ref="I8:I28">F8/$F$6*100</f>
        <v>4.7</v>
      </c>
    </row>
    <row r="9" spans="1:9" s="27" customFormat="1" ht="20.25" customHeight="1">
      <c r="A9" s="120" t="s">
        <v>9</v>
      </c>
      <c r="B9" s="17">
        <v>1122</v>
      </c>
      <c r="C9" s="18">
        <v>580</v>
      </c>
      <c r="D9" s="18">
        <v>542</v>
      </c>
      <c r="E9" s="211">
        <f t="shared" si="0"/>
        <v>4.15</v>
      </c>
      <c r="F9" s="121">
        <v>1882</v>
      </c>
      <c r="G9" s="18">
        <v>1001</v>
      </c>
      <c r="H9" s="18">
        <v>881</v>
      </c>
      <c r="I9" s="212">
        <f t="shared" si="1"/>
        <v>4.96</v>
      </c>
    </row>
    <row r="10" spans="1:9" s="27" customFormat="1" ht="20.25" customHeight="1">
      <c r="A10" s="120" t="s">
        <v>10</v>
      </c>
      <c r="B10" s="17">
        <v>1270</v>
      </c>
      <c r="C10" s="18">
        <v>645</v>
      </c>
      <c r="D10" s="18">
        <v>625</v>
      </c>
      <c r="E10" s="211">
        <f t="shared" si="0"/>
        <v>4.7</v>
      </c>
      <c r="F10" s="121">
        <v>1593</v>
      </c>
      <c r="G10" s="18">
        <v>837</v>
      </c>
      <c r="H10" s="18">
        <v>756</v>
      </c>
      <c r="I10" s="212">
        <f t="shared" si="1"/>
        <v>4.2</v>
      </c>
    </row>
    <row r="11" spans="1:9" s="27" customFormat="1" ht="20.25" customHeight="1">
      <c r="A11" s="120" t="s">
        <v>11</v>
      </c>
      <c r="B11" s="17">
        <v>1269</v>
      </c>
      <c r="C11" s="18">
        <v>624</v>
      </c>
      <c r="D11" s="18">
        <v>645</v>
      </c>
      <c r="E11" s="211">
        <f t="shared" si="0"/>
        <v>4.7</v>
      </c>
      <c r="F11" s="121">
        <v>1380</v>
      </c>
      <c r="G11" s="18">
        <v>698</v>
      </c>
      <c r="H11" s="18">
        <v>682</v>
      </c>
      <c r="I11" s="212">
        <f t="shared" si="1"/>
        <v>3.64</v>
      </c>
    </row>
    <row r="12" spans="1:9" s="27" customFormat="1" ht="20.25" customHeight="1">
      <c r="A12" s="39" t="s">
        <v>12</v>
      </c>
      <c r="B12" s="17">
        <v>1268</v>
      </c>
      <c r="C12" s="18">
        <v>625</v>
      </c>
      <c r="D12" s="18">
        <v>643</v>
      </c>
      <c r="E12" s="211">
        <f t="shared" si="0"/>
        <v>4.69</v>
      </c>
      <c r="F12" s="121">
        <v>1506</v>
      </c>
      <c r="G12" s="18">
        <v>713</v>
      </c>
      <c r="H12" s="18">
        <v>793</v>
      </c>
      <c r="I12" s="212">
        <f t="shared" si="1"/>
        <v>3.97</v>
      </c>
    </row>
    <row r="13" spans="1:9" s="27" customFormat="1" ht="20.25" customHeight="1">
      <c r="A13" s="120" t="s">
        <v>13</v>
      </c>
      <c r="B13" s="17">
        <v>1324</v>
      </c>
      <c r="C13" s="18">
        <v>667</v>
      </c>
      <c r="D13" s="18">
        <v>657</v>
      </c>
      <c r="E13" s="211">
        <f t="shared" si="0"/>
        <v>4.9</v>
      </c>
      <c r="F13" s="121">
        <v>1873</v>
      </c>
      <c r="G13" s="18">
        <v>955</v>
      </c>
      <c r="H13" s="18">
        <v>918</v>
      </c>
      <c r="I13" s="212">
        <f t="shared" si="1"/>
        <v>4.94</v>
      </c>
    </row>
    <row r="14" spans="1:9" s="43" customFormat="1" ht="20.25" customHeight="1">
      <c r="A14" s="120" t="s">
        <v>14</v>
      </c>
      <c r="B14" s="17">
        <v>1435</v>
      </c>
      <c r="C14" s="18">
        <v>720</v>
      </c>
      <c r="D14" s="18">
        <v>715</v>
      </c>
      <c r="E14" s="211">
        <f t="shared" si="0"/>
        <v>5.31</v>
      </c>
      <c r="F14" s="121">
        <v>2556</v>
      </c>
      <c r="G14" s="18">
        <v>1313</v>
      </c>
      <c r="H14" s="18">
        <v>1243</v>
      </c>
      <c r="I14" s="212">
        <f t="shared" si="1"/>
        <v>6.73</v>
      </c>
    </row>
    <row r="15" spans="1:9" s="27" customFormat="1" ht="20.25" customHeight="1">
      <c r="A15" s="120" t="s">
        <v>15</v>
      </c>
      <c r="B15" s="17">
        <v>1732</v>
      </c>
      <c r="C15" s="18">
        <v>905</v>
      </c>
      <c r="D15" s="18">
        <v>827</v>
      </c>
      <c r="E15" s="211">
        <f t="shared" si="0"/>
        <v>6.41</v>
      </c>
      <c r="F15" s="121">
        <v>2827</v>
      </c>
      <c r="G15" s="18">
        <v>1454</v>
      </c>
      <c r="H15" s="18">
        <v>1373</v>
      </c>
      <c r="I15" s="212">
        <f t="shared" si="1"/>
        <v>7.45</v>
      </c>
    </row>
    <row r="16" spans="1:9" s="27" customFormat="1" ht="20.25" customHeight="1">
      <c r="A16" s="120" t="s">
        <v>16</v>
      </c>
      <c r="B16" s="17">
        <v>2081</v>
      </c>
      <c r="C16" s="18">
        <v>1090</v>
      </c>
      <c r="D16" s="18">
        <v>991</v>
      </c>
      <c r="E16" s="211">
        <f t="shared" si="0"/>
        <v>7.7</v>
      </c>
      <c r="F16" s="121">
        <v>3101</v>
      </c>
      <c r="G16" s="18">
        <v>1656</v>
      </c>
      <c r="H16" s="18">
        <v>1445</v>
      </c>
      <c r="I16" s="212">
        <f t="shared" si="1"/>
        <v>8.17</v>
      </c>
    </row>
    <row r="17" spans="1:9" s="43" customFormat="1" ht="20.25" customHeight="1">
      <c r="A17" s="39" t="s">
        <v>17</v>
      </c>
      <c r="B17" s="17">
        <v>1891</v>
      </c>
      <c r="C17" s="18">
        <v>943</v>
      </c>
      <c r="D17" s="18">
        <v>948</v>
      </c>
      <c r="E17" s="211">
        <f t="shared" si="0"/>
        <v>7</v>
      </c>
      <c r="F17" s="121">
        <v>2294</v>
      </c>
      <c r="G17" s="18">
        <v>1158</v>
      </c>
      <c r="H17" s="18">
        <v>1136</v>
      </c>
      <c r="I17" s="212">
        <f t="shared" si="1"/>
        <v>6.04</v>
      </c>
    </row>
    <row r="18" spans="1:9" s="43" customFormat="1" ht="20.25" customHeight="1">
      <c r="A18" s="120" t="s">
        <v>18</v>
      </c>
      <c r="B18" s="17">
        <v>1827</v>
      </c>
      <c r="C18" s="18">
        <v>916</v>
      </c>
      <c r="D18" s="18">
        <v>911</v>
      </c>
      <c r="E18" s="211">
        <f t="shared" si="0"/>
        <v>6.76</v>
      </c>
      <c r="F18" s="121">
        <v>2151</v>
      </c>
      <c r="G18" s="18">
        <v>1033</v>
      </c>
      <c r="H18" s="18">
        <v>1118</v>
      </c>
      <c r="I18" s="212">
        <f t="shared" si="1"/>
        <v>5.67</v>
      </c>
    </row>
    <row r="19" spans="1:9" s="43" customFormat="1" ht="20.25" customHeight="1">
      <c r="A19" s="120" t="s">
        <v>19</v>
      </c>
      <c r="B19" s="17">
        <v>1737</v>
      </c>
      <c r="C19" s="18">
        <v>886</v>
      </c>
      <c r="D19" s="18">
        <v>851</v>
      </c>
      <c r="E19" s="211">
        <f t="shared" si="0"/>
        <v>6.43</v>
      </c>
      <c r="F19" s="121">
        <v>2258</v>
      </c>
      <c r="G19" s="18">
        <v>1051</v>
      </c>
      <c r="H19" s="18">
        <v>1207</v>
      </c>
      <c r="I19" s="212">
        <f t="shared" si="1"/>
        <v>5.95</v>
      </c>
    </row>
    <row r="20" spans="1:9" s="43" customFormat="1" ht="20.25" customHeight="1">
      <c r="A20" s="120" t="s">
        <v>20</v>
      </c>
      <c r="B20" s="17">
        <v>1911</v>
      </c>
      <c r="C20" s="18">
        <v>968</v>
      </c>
      <c r="D20" s="18">
        <v>943</v>
      </c>
      <c r="E20" s="211">
        <f t="shared" si="0"/>
        <v>7.07</v>
      </c>
      <c r="F20" s="121">
        <v>3038</v>
      </c>
      <c r="G20" s="18">
        <v>1498</v>
      </c>
      <c r="H20" s="18">
        <v>1540</v>
      </c>
      <c r="I20" s="212">
        <f t="shared" si="1"/>
        <v>8</v>
      </c>
    </row>
    <row r="21" spans="1:9" s="43" customFormat="1" ht="20.25" customHeight="1">
      <c r="A21" s="120" t="s">
        <v>21</v>
      </c>
      <c r="B21" s="17">
        <v>2111</v>
      </c>
      <c r="C21" s="18">
        <v>1016</v>
      </c>
      <c r="D21" s="18">
        <v>1095</v>
      </c>
      <c r="E21" s="211">
        <f t="shared" si="0"/>
        <v>7.81</v>
      </c>
      <c r="F21" s="121">
        <v>3274</v>
      </c>
      <c r="G21" s="18">
        <v>1594</v>
      </c>
      <c r="H21" s="18">
        <v>1680</v>
      </c>
      <c r="I21" s="212">
        <f t="shared" si="1"/>
        <v>8.63</v>
      </c>
    </row>
    <row r="22" spans="1:9" s="43" customFormat="1" ht="20.25" customHeight="1">
      <c r="A22" s="39" t="s">
        <v>80</v>
      </c>
      <c r="B22" s="17">
        <v>1612</v>
      </c>
      <c r="C22" s="18">
        <v>752</v>
      </c>
      <c r="D22" s="18">
        <v>860</v>
      </c>
      <c r="E22" s="211">
        <f t="shared" si="0"/>
        <v>5.97</v>
      </c>
      <c r="F22" s="121">
        <v>2219</v>
      </c>
      <c r="G22" s="18">
        <v>1124</v>
      </c>
      <c r="H22" s="18">
        <v>1095</v>
      </c>
      <c r="I22" s="212">
        <f t="shared" si="1"/>
        <v>5.85</v>
      </c>
    </row>
    <row r="23" spans="1:9" s="43" customFormat="1" ht="20.25" customHeight="1">
      <c r="A23" s="120" t="s">
        <v>81</v>
      </c>
      <c r="B23" s="17">
        <v>1151</v>
      </c>
      <c r="C23" s="18">
        <v>502</v>
      </c>
      <c r="D23" s="18">
        <v>649</v>
      </c>
      <c r="E23" s="211">
        <f t="shared" si="0"/>
        <v>4.26</v>
      </c>
      <c r="F23" s="121">
        <v>1343</v>
      </c>
      <c r="G23" s="18">
        <v>610</v>
      </c>
      <c r="H23" s="18">
        <v>733</v>
      </c>
      <c r="I23" s="212">
        <f t="shared" si="1"/>
        <v>3.54</v>
      </c>
    </row>
    <row r="24" spans="1:9" s="43" customFormat="1" ht="20.25" customHeight="1">
      <c r="A24" s="120" t="s">
        <v>82</v>
      </c>
      <c r="B24" s="17">
        <v>683</v>
      </c>
      <c r="C24" s="18">
        <v>262</v>
      </c>
      <c r="D24" s="18">
        <v>421</v>
      </c>
      <c r="E24" s="211">
        <f t="shared" si="0"/>
        <v>2.53</v>
      </c>
      <c r="F24" s="121">
        <v>686</v>
      </c>
      <c r="G24" s="18">
        <v>253</v>
      </c>
      <c r="H24" s="18">
        <v>433</v>
      </c>
      <c r="I24" s="212">
        <f t="shared" si="1"/>
        <v>1.81</v>
      </c>
    </row>
    <row r="25" spans="1:9" s="43" customFormat="1" ht="20.25" customHeight="1">
      <c r="A25" s="120" t="s">
        <v>83</v>
      </c>
      <c r="B25" s="17">
        <v>288</v>
      </c>
      <c r="C25" s="18">
        <v>78</v>
      </c>
      <c r="D25" s="18">
        <v>210</v>
      </c>
      <c r="E25" s="211">
        <f t="shared" si="0"/>
        <v>1.07</v>
      </c>
      <c r="F25" s="121">
        <v>331</v>
      </c>
      <c r="G25" s="18">
        <v>74</v>
      </c>
      <c r="H25" s="18">
        <v>257</v>
      </c>
      <c r="I25" s="212">
        <f t="shared" si="1"/>
        <v>0.87</v>
      </c>
    </row>
    <row r="26" spans="1:9" s="43" customFormat="1" ht="20.25" customHeight="1">
      <c r="A26" s="120" t="s">
        <v>84</v>
      </c>
      <c r="B26" s="17">
        <v>80</v>
      </c>
      <c r="C26" s="18">
        <v>15</v>
      </c>
      <c r="D26" s="18">
        <v>65</v>
      </c>
      <c r="E26" s="211">
        <f t="shared" si="0"/>
        <v>0.3</v>
      </c>
      <c r="F26" s="121">
        <v>92</v>
      </c>
      <c r="G26" s="18">
        <v>16</v>
      </c>
      <c r="H26" s="18">
        <v>76</v>
      </c>
      <c r="I26" s="212">
        <f t="shared" si="1"/>
        <v>0.24</v>
      </c>
    </row>
    <row r="27" spans="1:9" s="27" customFormat="1" ht="20.25" customHeight="1">
      <c r="A27" s="120" t="s">
        <v>85</v>
      </c>
      <c r="B27" s="17">
        <v>8</v>
      </c>
      <c r="C27" s="18">
        <v>2</v>
      </c>
      <c r="D27" s="18">
        <v>6</v>
      </c>
      <c r="E27" s="211">
        <f t="shared" si="0"/>
        <v>0.03</v>
      </c>
      <c r="F27" s="121">
        <v>15</v>
      </c>
      <c r="G27" s="48" t="s">
        <v>301</v>
      </c>
      <c r="H27" s="18">
        <v>15</v>
      </c>
      <c r="I27" s="212">
        <f t="shared" si="1"/>
        <v>0.04</v>
      </c>
    </row>
    <row r="28" spans="1:9" s="27" customFormat="1" ht="20.25" customHeight="1" thickBot="1">
      <c r="A28" s="123" t="s">
        <v>86</v>
      </c>
      <c r="B28" s="63">
        <v>311</v>
      </c>
      <c r="C28" s="64">
        <v>128</v>
      </c>
      <c r="D28" s="139">
        <v>183</v>
      </c>
      <c r="E28" s="213">
        <f t="shared" si="0"/>
        <v>1.15</v>
      </c>
      <c r="F28" s="63">
        <v>296</v>
      </c>
      <c r="G28" s="64">
        <v>107</v>
      </c>
      <c r="H28" s="139">
        <v>189</v>
      </c>
      <c r="I28" s="214">
        <f t="shared" si="1"/>
        <v>0.78</v>
      </c>
    </row>
    <row r="29" spans="1:9" ht="15" customHeight="1">
      <c r="A29" s="87" t="s">
        <v>226</v>
      </c>
      <c r="E29" s="167"/>
      <c r="I29" s="167"/>
    </row>
    <row r="30" ht="15" customHeight="1">
      <c r="A30" s="243" t="s">
        <v>318</v>
      </c>
    </row>
    <row r="35" spans="1:21" ht="12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</row>
    <row r="36" ht="12">
      <c r="A36" s="193"/>
    </row>
    <row r="37" spans="1:21" ht="12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</row>
    <row r="38" ht="12">
      <c r="A38" s="193"/>
    </row>
    <row r="39" spans="1:21" ht="12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</row>
    <row r="40" ht="12">
      <c r="A40" s="193"/>
    </row>
    <row r="41" ht="12">
      <c r="A41" s="193"/>
    </row>
    <row r="42" ht="12">
      <c r="A42" s="193"/>
    </row>
    <row r="43" ht="12">
      <c r="A43" s="193"/>
    </row>
    <row r="44" ht="12">
      <c r="A44" s="193"/>
    </row>
    <row r="45" ht="12">
      <c r="A45" s="193"/>
    </row>
    <row r="46" ht="12">
      <c r="A46" s="193"/>
    </row>
    <row r="47" ht="12">
      <c r="A47" s="193"/>
    </row>
    <row r="48" ht="12">
      <c r="A48" s="193"/>
    </row>
    <row r="49" ht="12">
      <c r="A49" s="193"/>
    </row>
    <row r="50" ht="12">
      <c r="A50" s="193"/>
    </row>
    <row r="51" ht="12">
      <c r="A51" s="193"/>
    </row>
    <row r="52" ht="12">
      <c r="A52" s="193"/>
    </row>
    <row r="53" ht="12">
      <c r="A53" s="193"/>
    </row>
    <row r="54" ht="12">
      <c r="A54" s="193"/>
    </row>
    <row r="55" ht="12">
      <c r="A55" s="193"/>
    </row>
    <row r="56" ht="12">
      <c r="A56" s="193"/>
    </row>
    <row r="57" ht="12">
      <c r="A57" s="193"/>
    </row>
    <row r="58" ht="12">
      <c r="A58" s="193"/>
    </row>
    <row r="59" ht="12">
      <c r="A59" s="193"/>
    </row>
  </sheetData>
  <sheetProtection/>
  <mergeCells count="5">
    <mergeCell ref="A4:A5"/>
    <mergeCell ref="B4:E4"/>
    <mergeCell ref="F4:I4"/>
    <mergeCell ref="A1:I1"/>
    <mergeCell ref="A3:I3"/>
  </mergeCells>
  <printOptions horizontalCentered="1" verticalCentered="1"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E7" sqref="E7"/>
    </sheetView>
  </sheetViews>
  <sheetFormatPr defaultColWidth="7.00390625" defaultRowHeight="12"/>
  <cols>
    <col min="1" max="5" width="15.75390625" style="87" customWidth="1"/>
    <col min="6" max="6" width="5.625" style="178" customWidth="1"/>
    <col min="7" max="16384" width="7.00390625" style="178" customWidth="1"/>
  </cols>
  <sheetData>
    <row r="1" spans="1:5" ht="17.25" customHeight="1">
      <c r="A1" s="256" t="s">
        <v>201</v>
      </c>
      <c r="B1" s="256"/>
      <c r="C1" s="256"/>
      <c r="D1" s="256"/>
      <c r="E1" s="256"/>
    </row>
    <row r="2" spans="1:5" ht="18" customHeight="1">
      <c r="A2" s="72"/>
      <c r="B2" s="72"/>
      <c r="C2" s="72"/>
      <c r="D2" s="72"/>
      <c r="E2" s="72"/>
    </row>
    <row r="3" spans="1:5" s="27" customFormat="1" ht="18" customHeight="1" thickBot="1">
      <c r="A3" s="258" t="s">
        <v>294</v>
      </c>
      <c r="B3" s="258"/>
      <c r="C3" s="258"/>
      <c r="D3" s="258"/>
      <c r="E3" s="258"/>
    </row>
    <row r="4" spans="1:6" s="27" customFormat="1" ht="20.25" customHeight="1">
      <c r="A4" s="269" t="s">
        <v>4</v>
      </c>
      <c r="B4" s="271" t="s">
        <v>317</v>
      </c>
      <c r="C4" s="271"/>
      <c r="D4" s="271"/>
      <c r="E4" s="250"/>
      <c r="F4" s="66"/>
    </row>
    <row r="5" spans="1:5" s="27" customFormat="1" ht="20.25" customHeight="1">
      <c r="A5" s="270"/>
      <c r="B5" s="74" t="s">
        <v>0</v>
      </c>
      <c r="C5" s="74" t="s">
        <v>87</v>
      </c>
      <c r="D5" s="74" t="s">
        <v>88</v>
      </c>
      <c r="E5" s="29" t="s">
        <v>5</v>
      </c>
    </row>
    <row r="6" spans="1:5" s="27" customFormat="1" ht="20.25" customHeight="1">
      <c r="A6" s="241" t="s">
        <v>6</v>
      </c>
      <c r="B6" s="146">
        <f>'11-1'!B6+'11-1'!F6+'11-2'!B6+'11-2'!F6</f>
        <v>150582</v>
      </c>
      <c r="C6" s="147">
        <f>'11-1'!C6+'11-1'!G6+'11-2'!C6+'11-2'!G6</f>
        <v>74607</v>
      </c>
      <c r="D6" s="147">
        <f>'11-1'!D6+'11-1'!H6+'11-2'!D6+'11-2'!H6</f>
        <v>75975</v>
      </c>
      <c r="E6" s="209">
        <v>100</v>
      </c>
    </row>
    <row r="7" spans="1:5" s="27" customFormat="1" ht="20.25" customHeight="1">
      <c r="A7" s="204" t="s">
        <v>7</v>
      </c>
      <c r="B7" s="17">
        <f>'11-1'!B7+'11-1'!F7+'11-2'!B7+'11-2'!F7</f>
        <v>4796</v>
      </c>
      <c r="C7" s="18">
        <f>'11-1'!C7+'11-1'!G7+'11-2'!C7+'11-2'!G7</f>
        <v>2474</v>
      </c>
      <c r="D7" s="18">
        <f>'11-1'!D7+'11-1'!H7+'11-2'!D7+'11-2'!H7</f>
        <v>2322</v>
      </c>
      <c r="E7" s="212">
        <f>B7/$B$6*100</f>
        <v>3.18</v>
      </c>
    </row>
    <row r="8" spans="1:5" s="27" customFormat="1" ht="20.25" customHeight="1">
      <c r="A8" s="204" t="s">
        <v>8</v>
      </c>
      <c r="B8" s="17">
        <f>'11-1'!B8+'11-1'!F8+'11-2'!B8+'11-2'!F8</f>
        <v>5581</v>
      </c>
      <c r="C8" s="18">
        <f>'11-1'!C8+'11-1'!G8+'11-2'!C8+'11-2'!G8</f>
        <v>2762</v>
      </c>
      <c r="D8" s="18">
        <f>'11-1'!D8+'11-1'!H8+'11-2'!D8+'11-2'!H8</f>
        <v>2819</v>
      </c>
      <c r="E8" s="212">
        <f aca="true" t="shared" si="0" ref="E8:E17">B8/$B$6*100</f>
        <v>3.71</v>
      </c>
    </row>
    <row r="9" spans="1:5" s="27" customFormat="1" ht="20.25" customHeight="1">
      <c r="A9" s="204" t="s">
        <v>9</v>
      </c>
      <c r="B9" s="17">
        <f>'11-1'!B9+'11-1'!F9+'11-2'!B9+'11-2'!F9</f>
        <v>6160</v>
      </c>
      <c r="C9" s="18">
        <f>'11-1'!C9+'11-1'!G9+'11-2'!C9+'11-2'!G9</f>
        <v>3230</v>
      </c>
      <c r="D9" s="18">
        <f>'11-1'!D9+'11-1'!H9+'11-2'!D9+'11-2'!H9</f>
        <v>2930</v>
      </c>
      <c r="E9" s="212">
        <f t="shared" si="0"/>
        <v>4.09</v>
      </c>
    </row>
    <row r="10" spans="1:5" s="27" customFormat="1" ht="20.25" customHeight="1">
      <c r="A10" s="204" t="s">
        <v>10</v>
      </c>
      <c r="B10" s="17">
        <f>'11-1'!B10+'11-1'!F10+'11-2'!B10+'11-2'!F10</f>
        <v>6415</v>
      </c>
      <c r="C10" s="18">
        <f>'11-1'!C10+'11-1'!G10+'11-2'!C10+'11-2'!G10</f>
        <v>3306</v>
      </c>
      <c r="D10" s="18">
        <f>'11-1'!D10+'11-1'!H10+'11-2'!D10+'11-2'!H10</f>
        <v>3109</v>
      </c>
      <c r="E10" s="212">
        <f t="shared" si="0"/>
        <v>4.26</v>
      </c>
    </row>
    <row r="11" spans="1:5" s="27" customFormat="1" ht="20.25" customHeight="1">
      <c r="A11" s="204" t="s">
        <v>11</v>
      </c>
      <c r="B11" s="17">
        <f>'11-1'!B11+'11-1'!F11+'11-2'!B11+'11-2'!F11</f>
        <v>6540</v>
      </c>
      <c r="C11" s="18">
        <f>'11-1'!C11+'11-1'!G11+'11-2'!C11+'11-2'!G11</f>
        <v>3330</v>
      </c>
      <c r="D11" s="18">
        <f>'11-1'!D11+'11-1'!H11+'11-2'!D11+'11-2'!H11</f>
        <v>3210</v>
      </c>
      <c r="E11" s="212">
        <f t="shared" si="0"/>
        <v>4.34</v>
      </c>
    </row>
    <row r="12" spans="1:5" s="27" customFormat="1" ht="20.25" customHeight="1">
      <c r="A12" s="204" t="s">
        <v>12</v>
      </c>
      <c r="B12" s="17">
        <f>'11-1'!B12+'11-1'!F12+'11-2'!B12+'11-2'!F12</f>
        <v>6593</v>
      </c>
      <c r="C12" s="18">
        <f>'11-1'!C12+'11-1'!G12+'11-2'!C12+'11-2'!G12</f>
        <v>3380</v>
      </c>
      <c r="D12" s="18">
        <f>'11-1'!D12+'11-1'!H12+'11-2'!D12+'11-2'!H12</f>
        <v>3213</v>
      </c>
      <c r="E12" s="212">
        <f t="shared" si="0"/>
        <v>4.38</v>
      </c>
    </row>
    <row r="13" spans="1:5" s="27" customFormat="1" ht="20.25" customHeight="1">
      <c r="A13" s="204" t="s">
        <v>13</v>
      </c>
      <c r="B13" s="17">
        <f>'11-1'!B13+'11-1'!F13+'11-2'!B13+'11-2'!F13</f>
        <v>7198</v>
      </c>
      <c r="C13" s="18">
        <f>'11-1'!C13+'11-1'!G13+'11-2'!C13+'11-2'!G13</f>
        <v>3744</v>
      </c>
      <c r="D13" s="18">
        <f>'11-1'!D13+'11-1'!H13+'11-2'!D13+'11-2'!H13</f>
        <v>3454</v>
      </c>
      <c r="E13" s="212">
        <f t="shared" si="0"/>
        <v>4.78</v>
      </c>
    </row>
    <row r="14" spans="1:5" s="43" customFormat="1" ht="20.25" customHeight="1">
      <c r="A14" s="204" t="s">
        <v>14</v>
      </c>
      <c r="B14" s="17">
        <f>'11-1'!B14+'11-1'!F14+'11-2'!B14+'11-2'!F14</f>
        <v>8617</v>
      </c>
      <c r="C14" s="18">
        <f>'11-1'!C14+'11-1'!G14+'11-2'!C14+'11-2'!G14</f>
        <v>4444</v>
      </c>
      <c r="D14" s="18">
        <f>'11-1'!D14+'11-1'!H14+'11-2'!D14+'11-2'!H14</f>
        <v>4173</v>
      </c>
      <c r="E14" s="212">
        <f t="shared" si="0"/>
        <v>5.72</v>
      </c>
    </row>
    <row r="15" spans="1:5" s="27" customFormat="1" ht="20.25" customHeight="1">
      <c r="A15" s="204" t="s">
        <v>15</v>
      </c>
      <c r="B15" s="17">
        <f>'11-1'!B15+'11-1'!F15+'11-2'!B15+'11-2'!F15</f>
        <v>9969</v>
      </c>
      <c r="C15" s="18">
        <f>'11-1'!C15+'11-1'!G15+'11-2'!C15+'11-2'!G15</f>
        <v>5236</v>
      </c>
      <c r="D15" s="18">
        <f>'11-1'!D15+'11-1'!H15+'11-2'!D15+'11-2'!H15</f>
        <v>4733</v>
      </c>
      <c r="E15" s="212">
        <f t="shared" si="0"/>
        <v>6.62</v>
      </c>
    </row>
    <row r="16" spans="1:5" s="27" customFormat="1" ht="20.25" customHeight="1">
      <c r="A16" s="204" t="s">
        <v>16</v>
      </c>
      <c r="B16" s="17">
        <f>'11-1'!B16+'11-1'!F16+'11-2'!B16+'11-2'!F16</f>
        <v>11753</v>
      </c>
      <c r="C16" s="18">
        <f>'11-1'!C16+'11-1'!G16+'11-2'!C16+'11-2'!G16</f>
        <v>6225</v>
      </c>
      <c r="D16" s="18">
        <f>'11-1'!D16+'11-1'!H16+'11-2'!D16+'11-2'!H16</f>
        <v>5528</v>
      </c>
      <c r="E16" s="212">
        <f t="shared" si="0"/>
        <v>7.81</v>
      </c>
    </row>
    <row r="17" spans="1:5" s="43" customFormat="1" ht="20.25" customHeight="1">
      <c r="A17" s="204" t="s">
        <v>17</v>
      </c>
      <c r="B17" s="17">
        <f>'11-1'!B17+'11-1'!F17+'11-2'!B17+'11-2'!F17</f>
        <v>9940</v>
      </c>
      <c r="C17" s="18">
        <f>'11-1'!C17+'11-1'!G17+'11-2'!C17+'11-2'!G17</f>
        <v>5065</v>
      </c>
      <c r="D17" s="18">
        <f>'11-1'!D17+'11-1'!H17+'11-2'!D17+'11-2'!H17</f>
        <v>4875</v>
      </c>
      <c r="E17" s="212">
        <f t="shared" si="0"/>
        <v>6.6</v>
      </c>
    </row>
    <row r="18" spans="1:5" s="43" customFormat="1" ht="20.25" customHeight="1">
      <c r="A18" s="204" t="s">
        <v>18</v>
      </c>
      <c r="B18" s="17">
        <f>'11-1'!B18+'11-1'!F18+'11-2'!B18+'11-2'!F18</f>
        <v>9470</v>
      </c>
      <c r="C18" s="18">
        <f>'11-1'!C18+'11-1'!G18+'11-2'!C18+'11-2'!G18</f>
        <v>4674</v>
      </c>
      <c r="D18" s="18">
        <f>'11-1'!D18+'11-1'!H18+'11-2'!D18+'11-2'!H18</f>
        <v>4796</v>
      </c>
      <c r="E18" s="212">
        <f aca="true" t="shared" si="1" ref="E18:E27">B18/$B$6*100</f>
        <v>6.29</v>
      </c>
    </row>
    <row r="19" spans="1:5" s="43" customFormat="1" ht="20.25" customHeight="1">
      <c r="A19" s="204" t="s">
        <v>19</v>
      </c>
      <c r="B19" s="17">
        <f>'11-1'!B19+'11-1'!F19+'11-2'!B19+'11-2'!F19</f>
        <v>9602</v>
      </c>
      <c r="C19" s="18">
        <f>'11-1'!C19+'11-1'!G19+'11-2'!C19+'11-2'!G19</f>
        <v>4733</v>
      </c>
      <c r="D19" s="18">
        <f>'11-1'!D19+'11-1'!H19+'11-2'!D19+'11-2'!H19</f>
        <v>4869</v>
      </c>
      <c r="E19" s="212">
        <f t="shared" si="1"/>
        <v>6.38</v>
      </c>
    </row>
    <row r="20" spans="1:5" s="43" customFormat="1" ht="20.25" customHeight="1">
      <c r="A20" s="204" t="s">
        <v>20</v>
      </c>
      <c r="B20" s="17">
        <f>'11-1'!B20+'11-1'!F20+'11-2'!B20+'11-2'!F20</f>
        <v>11705</v>
      </c>
      <c r="C20" s="18">
        <f>'11-1'!C20+'11-1'!G20+'11-2'!C20+'11-2'!G20</f>
        <v>5746</v>
      </c>
      <c r="D20" s="18">
        <f>'11-1'!D20+'11-1'!H20+'11-2'!D20+'11-2'!H20</f>
        <v>5959</v>
      </c>
      <c r="E20" s="212">
        <f t="shared" si="1"/>
        <v>7.77</v>
      </c>
    </row>
    <row r="21" spans="1:5" s="43" customFormat="1" ht="20.25" customHeight="1">
      <c r="A21" s="204" t="s">
        <v>21</v>
      </c>
      <c r="B21" s="17">
        <f>'11-1'!B21+'11-1'!F21+'11-2'!B21+'11-2'!F21</f>
        <v>13018</v>
      </c>
      <c r="C21" s="18">
        <f>'11-1'!C21+'11-1'!G21+'11-2'!C21+'11-2'!G21</f>
        <v>6268</v>
      </c>
      <c r="D21" s="18">
        <f>'11-1'!D21+'11-1'!H21+'11-2'!D21+'11-2'!H21</f>
        <v>6750</v>
      </c>
      <c r="E21" s="212">
        <f t="shared" si="1"/>
        <v>8.65</v>
      </c>
    </row>
    <row r="22" spans="1:5" s="43" customFormat="1" ht="20.25" customHeight="1">
      <c r="A22" s="204" t="s">
        <v>80</v>
      </c>
      <c r="B22" s="17">
        <f>'11-1'!B22+'11-1'!F22+'11-2'!B22+'11-2'!F22</f>
        <v>9452</v>
      </c>
      <c r="C22" s="18">
        <f>'11-1'!C22+'11-1'!G22+'11-2'!C22+'11-2'!G22</f>
        <v>4563</v>
      </c>
      <c r="D22" s="18">
        <f>'11-1'!D22+'11-1'!H22+'11-2'!D22+'11-2'!H22</f>
        <v>4889</v>
      </c>
      <c r="E22" s="212">
        <f t="shared" si="1"/>
        <v>6.28</v>
      </c>
    </row>
    <row r="23" spans="1:5" s="43" customFormat="1" ht="20.25" customHeight="1">
      <c r="A23" s="204" t="s">
        <v>81</v>
      </c>
      <c r="B23" s="17">
        <f>'11-1'!B23+'11-1'!F23+'11-2'!B23+'11-2'!F23</f>
        <v>6273</v>
      </c>
      <c r="C23" s="18">
        <f>'11-1'!C23+'11-1'!G23+'11-2'!C23+'11-2'!G23</f>
        <v>2776</v>
      </c>
      <c r="D23" s="18">
        <f>'11-1'!D23+'11-1'!H23+'11-2'!D23+'11-2'!H23</f>
        <v>3497</v>
      </c>
      <c r="E23" s="212">
        <f t="shared" si="1"/>
        <v>4.17</v>
      </c>
    </row>
    <row r="24" spans="1:5" s="43" customFormat="1" ht="20.25" customHeight="1">
      <c r="A24" s="204" t="s">
        <v>82</v>
      </c>
      <c r="B24" s="17">
        <f>'11-1'!B24+'11-1'!F24+'11-2'!B24+'11-2'!F24</f>
        <v>3605</v>
      </c>
      <c r="C24" s="18">
        <f>'11-1'!C24+'11-1'!G24+'11-2'!C24+'11-2'!G24</f>
        <v>1401</v>
      </c>
      <c r="D24" s="18">
        <f>'11-1'!D24+'11-1'!H24+'11-2'!D24+'11-2'!H24</f>
        <v>2204</v>
      </c>
      <c r="E24" s="212">
        <f t="shared" si="1"/>
        <v>2.39</v>
      </c>
    </row>
    <row r="25" spans="1:5" s="43" customFormat="1" ht="20.25" customHeight="1">
      <c r="A25" s="204" t="s">
        <v>83</v>
      </c>
      <c r="B25" s="17">
        <f>'11-1'!B25+'11-1'!F25+'11-2'!B25+'11-2'!F25</f>
        <v>1561</v>
      </c>
      <c r="C25" s="18">
        <f>'11-1'!C25+'11-1'!G25+'11-2'!C25+'11-2'!G25</f>
        <v>417</v>
      </c>
      <c r="D25" s="18">
        <f>'11-1'!D25+'11-1'!H25+'11-2'!D25+'11-2'!H25</f>
        <v>1144</v>
      </c>
      <c r="E25" s="212">
        <f t="shared" si="1"/>
        <v>1.04</v>
      </c>
    </row>
    <row r="26" spans="1:5" s="43" customFormat="1" ht="20.25" customHeight="1">
      <c r="A26" s="204" t="s">
        <v>84</v>
      </c>
      <c r="B26" s="17">
        <f>'11-1'!B26+'11-1'!F26+'11-2'!B26+'11-2'!F26</f>
        <v>422</v>
      </c>
      <c r="C26" s="18">
        <f>'11-1'!C26+'11-1'!G26+'11-2'!C26+'11-2'!G26</f>
        <v>79</v>
      </c>
      <c r="D26" s="18">
        <f>'11-1'!D26+'11-1'!H26+'11-2'!D26+'11-2'!H26</f>
        <v>343</v>
      </c>
      <c r="E26" s="212">
        <f t="shared" si="1"/>
        <v>0.28</v>
      </c>
    </row>
    <row r="27" spans="1:5" s="27" customFormat="1" ht="20.25" customHeight="1">
      <c r="A27" s="204" t="s">
        <v>85</v>
      </c>
      <c r="B27" s="17">
        <f>'11-1'!B27+'11-1'!F27+'11-2'!B27+'11-2'!F27</f>
        <v>61</v>
      </c>
      <c r="C27" s="18">
        <v>10</v>
      </c>
      <c r="D27" s="18">
        <f>'11-1'!D27+'11-1'!H27+'11-2'!D27+'11-2'!H27</f>
        <v>51</v>
      </c>
      <c r="E27" s="212">
        <f t="shared" si="1"/>
        <v>0.04</v>
      </c>
    </row>
    <row r="28" spans="1:5" s="27" customFormat="1" ht="20.25" customHeight="1" thickBot="1">
      <c r="A28" s="242" t="s">
        <v>86</v>
      </c>
      <c r="B28" s="63">
        <f>'11-1'!B28+'11-1'!F28+'11-2'!B28+'11-2'!F28</f>
        <v>1851</v>
      </c>
      <c r="C28" s="64">
        <f>'11-1'!C28+'11-1'!G28+'11-2'!C28+'11-2'!G28</f>
        <v>744</v>
      </c>
      <c r="D28" s="64">
        <f>'11-1'!D28+'11-1'!H28+'11-2'!D28+'11-2'!H28</f>
        <v>1107</v>
      </c>
      <c r="E28" s="214">
        <f>B28/$B$6*100</f>
        <v>1.23</v>
      </c>
    </row>
    <row r="29" spans="1:5" ht="15" customHeight="1">
      <c r="A29" s="87" t="s">
        <v>226</v>
      </c>
      <c r="E29" s="167"/>
    </row>
    <row r="30" spans="1:9" s="245" customFormat="1" ht="12">
      <c r="A30" s="243" t="s">
        <v>318</v>
      </c>
      <c r="B30" s="244"/>
      <c r="C30" s="244"/>
      <c r="D30" s="244"/>
      <c r="E30" s="244"/>
      <c r="F30" s="244"/>
      <c r="G30" s="244"/>
      <c r="H30" s="244"/>
      <c r="I30" s="244"/>
    </row>
    <row r="35" spans="1:17" ht="12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ht="12">
      <c r="A36" s="193"/>
    </row>
    <row r="37" spans="1:17" ht="12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</row>
    <row r="38" ht="12">
      <c r="A38" s="193"/>
    </row>
    <row r="39" spans="1:17" ht="12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</row>
    <row r="40" ht="12">
      <c r="A40" s="193"/>
    </row>
    <row r="41" ht="12">
      <c r="A41" s="193"/>
    </row>
    <row r="42" ht="12">
      <c r="A42" s="193"/>
    </row>
    <row r="43" ht="12">
      <c r="A43" s="193"/>
    </row>
    <row r="44" ht="12">
      <c r="A44" s="193"/>
    </row>
    <row r="45" ht="12">
      <c r="A45" s="193"/>
    </row>
    <row r="46" ht="12">
      <c r="A46" s="193"/>
    </row>
    <row r="47" ht="12">
      <c r="A47" s="193"/>
    </row>
    <row r="48" ht="12">
      <c r="A48" s="193"/>
    </row>
    <row r="49" ht="12">
      <c r="A49" s="193"/>
    </row>
    <row r="50" ht="12">
      <c r="A50" s="193"/>
    </row>
    <row r="51" ht="12">
      <c r="A51" s="193"/>
    </row>
    <row r="52" ht="12">
      <c r="A52" s="193"/>
    </row>
    <row r="53" ht="12">
      <c r="A53" s="193"/>
    </row>
    <row r="54" ht="12">
      <c r="A54" s="193"/>
    </row>
    <row r="55" ht="12">
      <c r="A55" s="193"/>
    </row>
    <row r="56" ht="12">
      <c r="A56" s="193"/>
    </row>
    <row r="57" ht="12">
      <c r="A57" s="193"/>
    </row>
    <row r="58" ht="12">
      <c r="A58" s="193"/>
    </row>
    <row r="59" ht="12">
      <c r="A59" s="193"/>
    </row>
  </sheetData>
  <sheetProtection/>
  <mergeCells count="4">
    <mergeCell ref="A1:E1"/>
    <mergeCell ref="A3:E3"/>
    <mergeCell ref="A4:A5"/>
    <mergeCell ref="B4:E4"/>
  </mergeCells>
  <printOptions horizontalCentered="1" verticalCentered="1"/>
  <pageMargins left="1.1811023622047245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3">
      <selection activeCell="A21" sqref="A21"/>
    </sheetView>
  </sheetViews>
  <sheetFormatPr defaultColWidth="7.00390625" defaultRowHeight="12"/>
  <cols>
    <col min="1" max="1" width="7.75390625" style="178" customWidth="1"/>
    <col min="2" max="2" width="12.75390625" style="87" customWidth="1"/>
    <col min="3" max="3" width="12.00390625" style="87" customWidth="1"/>
    <col min="4" max="6" width="12.125" style="87" customWidth="1"/>
    <col min="7" max="9" width="10.75390625" style="87" customWidth="1"/>
    <col min="10" max="17" width="9.75390625" style="178" customWidth="1"/>
    <col min="18" max="16384" width="7.00390625" style="178" customWidth="1"/>
  </cols>
  <sheetData>
    <row r="1" spans="1:17" ht="17.25" customHeight="1">
      <c r="A1" s="256" t="s">
        <v>204</v>
      </c>
      <c r="B1" s="256"/>
      <c r="C1" s="256"/>
      <c r="D1" s="256"/>
      <c r="E1" s="256"/>
      <c r="F1" s="256"/>
      <c r="G1" s="256"/>
      <c r="H1" s="256"/>
      <c r="I1" s="256"/>
      <c r="J1" s="163"/>
      <c r="K1" s="164"/>
      <c r="L1" s="164"/>
      <c r="M1" s="164"/>
      <c r="N1" s="111"/>
      <c r="O1" s="111"/>
      <c r="P1" s="111"/>
      <c r="Q1" s="111"/>
    </row>
    <row r="2" spans="1:17" ht="18" customHeight="1">
      <c r="A2" s="72"/>
      <c r="B2" s="72"/>
      <c r="C2" s="72"/>
      <c r="D2" s="72"/>
      <c r="E2" s="72"/>
      <c r="F2" s="72"/>
      <c r="G2" s="72"/>
      <c r="H2" s="72"/>
      <c r="I2" s="72"/>
      <c r="J2" s="163"/>
      <c r="K2" s="164"/>
      <c r="L2" s="164"/>
      <c r="M2" s="164"/>
      <c r="N2" s="111"/>
      <c r="O2" s="111"/>
      <c r="P2" s="111"/>
      <c r="Q2" s="111"/>
    </row>
    <row r="3" spans="1:17" ht="18" customHeight="1" thickBot="1">
      <c r="A3" s="272" t="s">
        <v>141</v>
      </c>
      <c r="B3" s="272"/>
      <c r="C3" s="272"/>
      <c r="D3" s="272"/>
      <c r="E3" s="272"/>
      <c r="F3" s="272"/>
      <c r="G3" s="272"/>
      <c r="H3" s="272"/>
      <c r="I3" s="272"/>
      <c r="J3" s="165"/>
      <c r="K3" s="165"/>
      <c r="L3" s="165"/>
      <c r="M3" s="165"/>
      <c r="N3" s="65"/>
      <c r="O3" s="65"/>
      <c r="P3" s="65"/>
      <c r="Q3" s="65"/>
    </row>
    <row r="4" spans="1:17" s="27" customFormat="1" ht="24.75" customHeight="1">
      <c r="A4" s="265" t="s">
        <v>126</v>
      </c>
      <c r="B4" s="262" t="s">
        <v>127</v>
      </c>
      <c r="C4" s="250" t="s">
        <v>105</v>
      </c>
      <c r="D4" s="251"/>
      <c r="E4" s="251"/>
      <c r="F4" s="252"/>
      <c r="G4" s="250" t="s">
        <v>89</v>
      </c>
      <c r="H4" s="251"/>
      <c r="I4" s="251"/>
      <c r="J4" s="1"/>
      <c r="K4" s="1"/>
      <c r="L4" s="1"/>
      <c r="M4" s="1"/>
      <c r="N4" s="1"/>
      <c r="O4" s="1"/>
      <c r="P4" s="1"/>
      <c r="Q4" s="1"/>
    </row>
    <row r="5" spans="1:17" s="27" customFormat="1" ht="24.75" customHeight="1">
      <c r="A5" s="274"/>
      <c r="B5" s="273"/>
      <c r="C5" s="29" t="s">
        <v>22</v>
      </c>
      <c r="D5" s="29" t="s">
        <v>23</v>
      </c>
      <c r="E5" s="29" t="s">
        <v>236</v>
      </c>
      <c r="F5" s="29" t="s">
        <v>24</v>
      </c>
      <c r="G5" s="29" t="s">
        <v>23</v>
      </c>
      <c r="H5" s="29" t="s">
        <v>104</v>
      </c>
      <c r="I5" s="29" t="s">
        <v>24</v>
      </c>
      <c r="J5" s="166"/>
      <c r="K5" s="39"/>
      <c r="L5" s="39"/>
      <c r="M5" s="39"/>
      <c r="N5" s="166"/>
      <c r="O5" s="39"/>
      <c r="P5" s="39"/>
      <c r="Q5" s="39"/>
    </row>
    <row r="6" spans="1:17" s="27" customFormat="1" ht="24.75" customHeight="1">
      <c r="A6" s="254" t="s">
        <v>147</v>
      </c>
      <c r="B6" s="159" t="s">
        <v>149</v>
      </c>
      <c r="C6" s="15">
        <v>70460</v>
      </c>
      <c r="D6" s="2">
        <v>8475</v>
      </c>
      <c r="E6" s="2">
        <v>47046</v>
      </c>
      <c r="F6" s="2">
        <v>14785</v>
      </c>
      <c r="G6" s="226" t="s">
        <v>305</v>
      </c>
      <c r="H6" s="225" t="s">
        <v>306</v>
      </c>
      <c r="I6" s="223" t="s">
        <v>304</v>
      </c>
      <c r="J6" s="166"/>
      <c r="K6" s="39"/>
      <c r="L6" s="39"/>
      <c r="M6" s="39"/>
      <c r="N6" s="166"/>
      <c r="O6" s="39"/>
      <c r="P6" s="39"/>
      <c r="Q6" s="39"/>
    </row>
    <row r="7" spans="1:17" s="27" customFormat="1" ht="24.75" customHeight="1">
      <c r="A7" s="254"/>
      <c r="B7" s="28" t="s">
        <v>150</v>
      </c>
      <c r="C7" s="15">
        <v>20355</v>
      </c>
      <c r="D7" s="2">
        <v>2133</v>
      </c>
      <c r="E7" s="2">
        <v>13410</v>
      </c>
      <c r="F7" s="2">
        <v>4803</v>
      </c>
      <c r="G7" s="14">
        <f>ROUND(D7/C7*100,1)</f>
        <v>10.5</v>
      </c>
      <c r="H7" s="1">
        <f>ROUND(E7/C7*100,1)</f>
        <v>65.9</v>
      </c>
      <c r="I7" s="1">
        <f>ROUND(F7/C7*100,1)</f>
        <v>23.6</v>
      </c>
      <c r="J7" s="42"/>
      <c r="K7" s="2"/>
      <c r="L7" s="2"/>
      <c r="M7" s="2"/>
      <c r="N7" s="42"/>
      <c r="O7" s="2"/>
      <c r="P7" s="2"/>
      <c r="Q7" s="2"/>
    </row>
    <row r="8" spans="1:17" s="27" customFormat="1" ht="24.75" customHeight="1">
      <c r="A8" s="254"/>
      <c r="B8" s="31" t="s">
        <v>151</v>
      </c>
      <c r="C8" s="15">
        <v>26735</v>
      </c>
      <c r="D8" s="2">
        <v>3574</v>
      </c>
      <c r="E8" s="2">
        <v>17376</v>
      </c>
      <c r="F8" s="2">
        <v>5766</v>
      </c>
      <c r="G8" s="14">
        <f>ROUND(D8/C8*100,1)</f>
        <v>13.4</v>
      </c>
      <c r="H8" s="223" t="s">
        <v>307</v>
      </c>
      <c r="I8" s="1">
        <f>ROUND(F8/C8*100,1)</f>
        <v>21.6</v>
      </c>
      <c r="J8" s="42"/>
      <c r="K8" s="2"/>
      <c r="L8" s="2"/>
      <c r="M8" s="2"/>
      <c r="N8" s="42"/>
      <c r="O8" s="2"/>
      <c r="P8" s="2"/>
      <c r="Q8" s="2"/>
    </row>
    <row r="9" spans="1:17" s="27" customFormat="1" ht="24.75" customHeight="1">
      <c r="A9" s="254"/>
      <c r="B9" s="31" t="s">
        <v>152</v>
      </c>
      <c r="C9" s="15">
        <v>36760</v>
      </c>
      <c r="D9" s="2">
        <v>4827</v>
      </c>
      <c r="E9" s="2">
        <v>25123</v>
      </c>
      <c r="F9" s="2">
        <v>6713</v>
      </c>
      <c r="G9" s="14">
        <f>ROUND(D9/C9*100,1)</f>
        <v>13.1</v>
      </c>
      <c r="H9" s="1">
        <f>ROUND(E9/C9*100,1)</f>
        <v>68.3</v>
      </c>
      <c r="I9" s="1">
        <f>ROUND(F9/C9*100,1)</f>
        <v>18.3</v>
      </c>
      <c r="J9" s="42"/>
      <c r="K9" s="2"/>
      <c r="L9" s="2"/>
      <c r="M9" s="2"/>
      <c r="N9" s="42"/>
      <c r="O9" s="2"/>
      <c r="P9" s="2"/>
      <c r="Q9" s="2"/>
    </row>
    <row r="10" spans="1:17" s="27" customFormat="1" ht="24.75" customHeight="1">
      <c r="A10" s="257"/>
      <c r="B10" s="34" t="s">
        <v>125</v>
      </c>
      <c r="C10" s="15">
        <f>SUM(C6:C9)</f>
        <v>154310</v>
      </c>
      <c r="D10" s="2">
        <f>SUM(D6:D9)</f>
        <v>19009</v>
      </c>
      <c r="E10" s="2">
        <f>SUM(E6:E9)</f>
        <v>102955</v>
      </c>
      <c r="F10" s="2">
        <f>SUM(F6:F9)</f>
        <v>32067</v>
      </c>
      <c r="G10" s="227">
        <f>ROUND(D10/C10*100,1)</f>
        <v>12.3</v>
      </c>
      <c r="H10" s="8">
        <f>ROUND(E10/C10*100,1)</f>
        <v>66.7</v>
      </c>
      <c r="I10" s="8">
        <f>ROUND(F10/C10*100,1)</f>
        <v>20.8</v>
      </c>
      <c r="J10" s="42"/>
      <c r="K10" s="2"/>
      <c r="L10" s="2"/>
      <c r="M10" s="2"/>
      <c r="N10" s="42"/>
      <c r="O10" s="2"/>
      <c r="P10" s="2"/>
      <c r="Q10" s="2"/>
    </row>
    <row r="11" spans="1:17" s="27" customFormat="1" ht="24.75" customHeight="1">
      <c r="A11" s="254" t="s">
        <v>206</v>
      </c>
      <c r="B11" s="159" t="s">
        <v>149</v>
      </c>
      <c r="C11" s="16">
        <v>68142</v>
      </c>
      <c r="D11" s="186">
        <v>7456</v>
      </c>
      <c r="E11" s="186">
        <v>42403</v>
      </c>
      <c r="F11" s="190">
        <v>18180</v>
      </c>
      <c r="G11" s="228" t="s">
        <v>308</v>
      </c>
      <c r="H11" s="12">
        <v>62.2</v>
      </c>
      <c r="I11" s="12">
        <v>26.7</v>
      </c>
      <c r="J11" s="166"/>
      <c r="K11" s="39"/>
      <c r="L11" s="39"/>
      <c r="M11" s="39"/>
      <c r="N11" s="166"/>
      <c r="O11" s="39"/>
      <c r="P11" s="39"/>
      <c r="Q11" s="39"/>
    </row>
    <row r="12" spans="1:17" s="27" customFormat="1" ht="24.75" customHeight="1">
      <c r="A12" s="254"/>
      <c r="B12" s="28" t="s">
        <v>150</v>
      </c>
      <c r="C12" s="15">
        <v>19636</v>
      </c>
      <c r="D12" s="187">
        <v>2009</v>
      </c>
      <c r="E12" s="187">
        <v>11538</v>
      </c>
      <c r="F12" s="191">
        <v>6051</v>
      </c>
      <c r="G12" s="1">
        <v>10.3</v>
      </c>
      <c r="H12" s="1">
        <v>58.9</v>
      </c>
      <c r="I12" s="1">
        <v>30.9</v>
      </c>
      <c r="J12" s="42"/>
      <c r="K12" s="2"/>
      <c r="L12" s="2"/>
      <c r="M12" s="2"/>
      <c r="N12" s="42"/>
      <c r="O12" s="2"/>
      <c r="P12" s="2"/>
      <c r="Q12" s="2"/>
    </row>
    <row r="13" spans="1:17" s="27" customFormat="1" ht="24.75" customHeight="1">
      <c r="A13" s="254"/>
      <c r="B13" s="31" t="s">
        <v>151</v>
      </c>
      <c r="C13" s="15">
        <v>26610</v>
      </c>
      <c r="D13" s="187">
        <v>3205</v>
      </c>
      <c r="E13" s="187">
        <v>16251</v>
      </c>
      <c r="F13" s="191">
        <v>7133</v>
      </c>
      <c r="G13" s="1">
        <v>12.1</v>
      </c>
      <c r="H13" s="1">
        <v>61.1</v>
      </c>
      <c r="I13" s="1">
        <v>26.8</v>
      </c>
      <c r="J13" s="42"/>
      <c r="K13" s="2"/>
      <c r="L13" s="2"/>
      <c r="M13" s="2"/>
      <c r="N13" s="42"/>
      <c r="O13" s="2"/>
      <c r="P13" s="2"/>
      <c r="Q13" s="2"/>
    </row>
    <row r="14" spans="1:17" s="27" customFormat="1" ht="24.75" customHeight="1">
      <c r="A14" s="254"/>
      <c r="B14" s="31" t="s">
        <v>152</v>
      </c>
      <c r="C14" s="15">
        <v>37923</v>
      </c>
      <c r="D14" s="187">
        <v>5148</v>
      </c>
      <c r="E14" s="187">
        <v>23480</v>
      </c>
      <c r="F14" s="191">
        <v>9225</v>
      </c>
      <c r="G14" s="1">
        <v>13.6</v>
      </c>
      <c r="H14" s="223" t="s">
        <v>302</v>
      </c>
      <c r="I14" s="1">
        <v>24.4</v>
      </c>
      <c r="J14" s="42"/>
      <c r="K14" s="2"/>
      <c r="L14" s="2"/>
      <c r="M14" s="2"/>
      <c r="N14" s="42"/>
      <c r="O14" s="2"/>
      <c r="P14" s="2"/>
      <c r="Q14" s="2"/>
    </row>
    <row r="15" spans="1:17" s="27" customFormat="1" ht="24.75" customHeight="1">
      <c r="A15" s="254"/>
      <c r="B15" s="31" t="s">
        <v>125</v>
      </c>
      <c r="C15" s="15">
        <f>SUM(C11:C14)</f>
        <v>152311</v>
      </c>
      <c r="D15" s="2">
        <f>SUM(D11:D14)</f>
        <v>17818</v>
      </c>
      <c r="E15" s="2">
        <f>SUM(E11:E14)</f>
        <v>93672</v>
      </c>
      <c r="F15" s="203">
        <f>SUM(F11:F14)</f>
        <v>40589</v>
      </c>
      <c r="G15" s="1">
        <v>11.7</v>
      </c>
      <c r="H15" s="1">
        <v>61.6</v>
      </c>
      <c r="I15" s="1">
        <v>26.7</v>
      </c>
      <c r="J15" s="42"/>
      <c r="K15" s="2"/>
      <c r="L15" s="2"/>
      <c r="M15" s="2"/>
      <c r="N15" s="42"/>
      <c r="O15" s="2"/>
      <c r="P15" s="2"/>
      <c r="Q15" s="2"/>
    </row>
    <row r="16" spans="1:17" s="27" customFormat="1" ht="24.75" customHeight="1">
      <c r="A16" s="253" t="s">
        <v>293</v>
      </c>
      <c r="B16" s="158" t="s">
        <v>149</v>
      </c>
      <c r="C16" s="16">
        <v>66809</v>
      </c>
      <c r="D16" s="218">
        <v>6619</v>
      </c>
      <c r="E16" s="218">
        <v>38739</v>
      </c>
      <c r="F16" s="219">
        <v>20405</v>
      </c>
      <c r="G16" s="220">
        <v>10.1</v>
      </c>
      <c r="H16" s="12">
        <v>58.9</v>
      </c>
      <c r="I16" s="225" t="s">
        <v>303</v>
      </c>
      <c r="J16" s="166"/>
      <c r="K16" s="39"/>
      <c r="L16" s="39"/>
      <c r="M16" s="39"/>
      <c r="N16" s="166"/>
      <c r="O16" s="39"/>
      <c r="P16" s="39"/>
      <c r="Q16" s="39"/>
    </row>
    <row r="17" spans="1:17" s="27" customFormat="1" ht="24.75" customHeight="1">
      <c r="A17" s="254"/>
      <c r="B17" s="28" t="s">
        <v>150</v>
      </c>
      <c r="C17" s="15">
        <v>18801</v>
      </c>
      <c r="D17" s="210">
        <v>1768</v>
      </c>
      <c r="E17" s="210">
        <v>9985</v>
      </c>
      <c r="F17" s="221">
        <v>6850</v>
      </c>
      <c r="G17" s="1">
        <v>9.5</v>
      </c>
      <c r="H17" s="1">
        <v>53.7</v>
      </c>
      <c r="I17" s="1">
        <v>36.8</v>
      </c>
      <c r="J17" s="42"/>
      <c r="K17" s="2"/>
      <c r="L17" s="2"/>
      <c r="M17" s="2"/>
      <c r="N17" s="42"/>
      <c r="O17" s="2"/>
      <c r="P17" s="2"/>
      <c r="Q17" s="2"/>
    </row>
    <row r="18" spans="1:17" s="27" customFormat="1" ht="24.75" customHeight="1">
      <c r="A18" s="254"/>
      <c r="B18" s="31" t="s">
        <v>151</v>
      </c>
      <c r="C18" s="15">
        <v>27019</v>
      </c>
      <c r="D18" s="210">
        <v>3030</v>
      </c>
      <c r="E18" s="210">
        <v>15834</v>
      </c>
      <c r="F18" s="221">
        <v>7844</v>
      </c>
      <c r="G18" s="1">
        <v>11.3</v>
      </c>
      <c r="H18" s="1">
        <v>59.3</v>
      </c>
      <c r="I18" s="223" t="s">
        <v>309</v>
      </c>
      <c r="J18" s="42"/>
      <c r="K18" s="2"/>
      <c r="L18" s="2"/>
      <c r="M18" s="2"/>
      <c r="N18" s="42"/>
      <c r="O18" s="2"/>
      <c r="P18" s="2"/>
      <c r="Q18" s="2"/>
    </row>
    <row r="19" spans="1:17" s="27" customFormat="1" ht="24.75" customHeight="1">
      <c r="A19" s="254"/>
      <c r="B19" s="31" t="s">
        <v>152</v>
      </c>
      <c r="C19" s="15">
        <v>37953</v>
      </c>
      <c r="D19" s="210">
        <v>5120</v>
      </c>
      <c r="E19" s="210">
        <v>21539</v>
      </c>
      <c r="F19" s="221">
        <v>10998</v>
      </c>
      <c r="G19" s="1">
        <v>13.6</v>
      </c>
      <c r="H19" s="1">
        <v>57.2</v>
      </c>
      <c r="I19" s="1">
        <v>29.2</v>
      </c>
      <c r="J19" s="42"/>
      <c r="K19" s="2"/>
      <c r="L19" s="2"/>
      <c r="M19" s="2"/>
      <c r="N19" s="42"/>
      <c r="O19" s="2"/>
      <c r="P19" s="2"/>
      <c r="Q19" s="2"/>
    </row>
    <row r="20" spans="1:17" s="27" customFormat="1" ht="24.75" customHeight="1" thickBot="1">
      <c r="A20" s="255"/>
      <c r="B20" s="116" t="s">
        <v>125</v>
      </c>
      <c r="C20" s="69">
        <v>150582</v>
      </c>
      <c r="D20" s="67">
        <v>16537</v>
      </c>
      <c r="E20" s="67">
        <v>86097</v>
      </c>
      <c r="F20" s="222">
        <v>46097</v>
      </c>
      <c r="G20" s="68">
        <v>11.1</v>
      </c>
      <c r="H20" s="68">
        <v>57.9</v>
      </c>
      <c r="I20" s="224" t="s">
        <v>303</v>
      </c>
      <c r="J20" s="42"/>
      <c r="K20" s="2"/>
      <c r="L20" s="2"/>
      <c r="M20" s="2"/>
      <c r="N20" s="42"/>
      <c r="O20" s="2"/>
      <c r="P20" s="2"/>
      <c r="Q20" s="2"/>
    </row>
    <row r="21" spans="1:10" ht="15" customHeight="1">
      <c r="A21" s="189" t="s">
        <v>227</v>
      </c>
      <c r="B21" s="192"/>
      <c r="C21" s="192"/>
      <c r="D21" s="192"/>
      <c r="E21" s="192"/>
      <c r="J21" s="183"/>
    </row>
    <row r="22" spans="2:10" ht="19.5" customHeight="1">
      <c r="B22" s="183"/>
      <c r="C22" s="183"/>
      <c r="D22" s="183"/>
      <c r="E22" s="183"/>
      <c r="F22" s="183"/>
      <c r="G22" s="183"/>
      <c r="H22" s="183"/>
      <c r="I22" s="183"/>
      <c r="J22" s="183"/>
    </row>
    <row r="23" spans="2:10" ht="19.5" customHeight="1">
      <c r="B23" s="183"/>
      <c r="C23" s="183"/>
      <c r="D23" s="183"/>
      <c r="E23" s="183"/>
      <c r="F23" s="183"/>
      <c r="G23" s="183"/>
      <c r="H23" s="183"/>
      <c r="I23" s="183"/>
      <c r="J23" s="183"/>
    </row>
    <row r="24" spans="2:9" ht="19.5" customHeight="1">
      <c r="B24" s="178"/>
      <c r="C24" s="178"/>
      <c r="D24" s="178"/>
      <c r="E24" s="178"/>
      <c r="F24" s="178"/>
      <c r="G24" s="178"/>
      <c r="H24" s="178"/>
      <c r="I24" s="178"/>
    </row>
    <row r="25" spans="2:9" ht="19.5" customHeight="1">
      <c r="B25" s="178"/>
      <c r="C25" s="178"/>
      <c r="D25" s="178"/>
      <c r="E25" s="178"/>
      <c r="F25" s="178"/>
      <c r="G25" s="178"/>
      <c r="H25" s="178"/>
      <c r="I25" s="178"/>
    </row>
    <row r="26" spans="2:9" ht="19.5" customHeight="1">
      <c r="B26" s="178"/>
      <c r="C26" s="178"/>
      <c r="D26" s="178"/>
      <c r="E26" s="178"/>
      <c r="F26" s="178"/>
      <c r="G26" s="178"/>
      <c r="H26" s="178"/>
      <c r="I26" s="178"/>
    </row>
    <row r="27" spans="2:9" ht="19.5" customHeight="1">
      <c r="B27" s="178"/>
      <c r="C27" s="178"/>
      <c r="D27" s="178"/>
      <c r="E27" s="178"/>
      <c r="F27" s="178"/>
      <c r="G27" s="178"/>
      <c r="H27" s="178"/>
      <c r="I27" s="178"/>
    </row>
    <row r="28" spans="2:9" ht="19.5" customHeight="1">
      <c r="B28" s="178"/>
      <c r="C28" s="178"/>
      <c r="D28" s="178"/>
      <c r="E28" s="178"/>
      <c r="F28" s="178"/>
      <c r="G28" s="178"/>
      <c r="H28" s="178"/>
      <c r="I28" s="178"/>
    </row>
    <row r="29" spans="2:9" ht="19.5" customHeight="1">
      <c r="B29" s="178"/>
      <c r="C29" s="178"/>
      <c r="D29" s="178"/>
      <c r="E29" s="178"/>
      <c r="F29" s="178"/>
      <c r="G29" s="178"/>
      <c r="H29" s="178"/>
      <c r="I29" s="178"/>
    </row>
    <row r="30" spans="2:9" ht="19.5" customHeight="1">
      <c r="B30" s="178"/>
      <c r="C30" s="178"/>
      <c r="D30" s="178"/>
      <c r="E30" s="178"/>
      <c r="F30" s="178"/>
      <c r="G30" s="178"/>
      <c r="H30" s="178"/>
      <c r="I30" s="178"/>
    </row>
    <row r="31" spans="2:9" ht="19.5" customHeight="1">
      <c r="B31" s="178"/>
      <c r="C31" s="178"/>
      <c r="D31" s="178"/>
      <c r="E31" s="178"/>
      <c r="F31" s="178"/>
      <c r="G31" s="178"/>
      <c r="H31" s="178"/>
      <c r="I31" s="178"/>
    </row>
    <row r="32" spans="2:9" ht="19.5" customHeight="1">
      <c r="B32" s="178"/>
      <c r="C32" s="178"/>
      <c r="D32" s="178"/>
      <c r="E32" s="178"/>
      <c r="F32" s="178"/>
      <c r="G32" s="178"/>
      <c r="H32" s="178"/>
      <c r="I32" s="178"/>
    </row>
    <row r="33" spans="2:9" ht="19.5" customHeight="1">
      <c r="B33" s="178"/>
      <c r="C33" s="178"/>
      <c r="D33" s="178"/>
      <c r="E33" s="178"/>
      <c r="F33" s="178"/>
      <c r="G33" s="178"/>
      <c r="H33" s="178"/>
      <c r="I33" s="178"/>
    </row>
    <row r="34" spans="2:9" ht="19.5" customHeight="1">
      <c r="B34" s="178"/>
      <c r="C34" s="178"/>
      <c r="D34" s="178"/>
      <c r="E34" s="178"/>
      <c r="F34" s="178"/>
      <c r="G34" s="183"/>
      <c r="H34" s="178"/>
      <c r="I34" s="178"/>
    </row>
    <row r="35" spans="2:9" ht="19.5" customHeight="1">
      <c r="B35" s="178"/>
      <c r="C35" s="178"/>
      <c r="D35" s="178"/>
      <c r="E35" s="178"/>
      <c r="F35" s="178"/>
      <c r="G35" s="183"/>
      <c r="H35" s="178"/>
      <c r="I35" s="178"/>
    </row>
    <row r="36" spans="2:9" ht="19.5" customHeight="1">
      <c r="B36" s="178"/>
      <c r="C36" s="178"/>
      <c r="D36" s="178"/>
      <c r="E36" s="178"/>
      <c r="F36" s="178"/>
      <c r="G36" s="178"/>
      <c r="H36" s="178"/>
      <c r="I36" s="178"/>
    </row>
    <row r="37" spans="2:9" ht="19.5" customHeight="1">
      <c r="B37" s="178"/>
      <c r="C37" s="178"/>
      <c r="D37" s="178"/>
      <c r="E37" s="178"/>
      <c r="F37" s="178"/>
      <c r="G37" s="178"/>
      <c r="H37" s="178"/>
      <c r="I37" s="178"/>
    </row>
    <row r="38" spans="2:9" ht="19.5" customHeight="1">
      <c r="B38" s="178"/>
      <c r="C38" s="178"/>
      <c r="D38" s="178"/>
      <c r="E38" s="178"/>
      <c r="F38" s="178"/>
      <c r="G38" s="178"/>
      <c r="H38" s="178"/>
      <c r="I38" s="178"/>
    </row>
    <row r="39" spans="2:9" ht="19.5" customHeight="1">
      <c r="B39" s="178"/>
      <c r="C39" s="178"/>
      <c r="D39" s="178"/>
      <c r="E39" s="178"/>
      <c r="F39" s="178"/>
      <c r="G39" s="178"/>
      <c r="H39" s="178"/>
      <c r="I39" s="178"/>
    </row>
    <row r="40" spans="2:9" ht="12">
      <c r="B40" s="178"/>
      <c r="C40" s="178"/>
      <c r="D40" s="178"/>
      <c r="E40" s="178"/>
      <c r="F40" s="178"/>
      <c r="G40" s="178"/>
      <c r="H40" s="178"/>
      <c r="I40" s="178"/>
    </row>
  </sheetData>
  <sheetProtection/>
  <mergeCells count="9">
    <mergeCell ref="A16:A20"/>
    <mergeCell ref="A1:I1"/>
    <mergeCell ref="A6:A10"/>
    <mergeCell ref="A11:A15"/>
    <mergeCell ref="A3:I3"/>
    <mergeCell ref="B4:B5"/>
    <mergeCell ref="C4:F4"/>
    <mergeCell ref="G4:I4"/>
    <mergeCell ref="A4:A5"/>
  </mergeCells>
  <printOptions horizontalCentered="1" verticalCentered="1"/>
  <pageMargins left="0.7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7.00390625" defaultRowHeight="12"/>
  <cols>
    <col min="1" max="1" width="6.75390625" style="178" customWidth="1"/>
    <col min="2" max="9" width="10.75390625" style="87" customWidth="1"/>
    <col min="10" max="10" width="10.75390625" style="178" customWidth="1"/>
    <col min="11" max="11" width="1.37890625" style="178" customWidth="1"/>
    <col min="12" max="17" width="9.75390625" style="178" customWidth="1"/>
    <col min="18" max="16384" width="7.00390625" style="178" customWidth="1"/>
  </cols>
  <sheetData>
    <row r="1" spans="1:10" ht="17.25" customHeight="1">
      <c r="A1" s="275" t="s">
        <v>145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8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8" customHeight="1" thickBot="1">
      <c r="A3" s="276" t="s">
        <v>141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ht="24.75" customHeight="1">
      <c r="A4" s="265" t="s">
        <v>126</v>
      </c>
      <c r="B4" s="262" t="s">
        <v>127</v>
      </c>
      <c r="C4" s="250" t="s">
        <v>128</v>
      </c>
      <c r="D4" s="251"/>
      <c r="E4" s="251"/>
      <c r="F4" s="252"/>
      <c r="G4" s="250" t="s">
        <v>129</v>
      </c>
      <c r="H4" s="251"/>
      <c r="I4" s="251"/>
      <c r="J4" s="251"/>
    </row>
    <row r="5" spans="1:10" ht="24.75" customHeight="1">
      <c r="A5" s="274"/>
      <c r="B5" s="277"/>
      <c r="C5" s="29" t="s">
        <v>22</v>
      </c>
      <c r="D5" s="29" t="s">
        <v>23</v>
      </c>
      <c r="E5" s="29" t="s">
        <v>104</v>
      </c>
      <c r="F5" s="29" t="s">
        <v>24</v>
      </c>
      <c r="G5" s="29" t="s">
        <v>22</v>
      </c>
      <c r="H5" s="29" t="s">
        <v>23</v>
      </c>
      <c r="I5" s="29" t="s">
        <v>104</v>
      </c>
      <c r="J5" s="29" t="s">
        <v>24</v>
      </c>
    </row>
    <row r="6" spans="1:10" ht="24.75" customHeight="1">
      <c r="A6" s="253" t="s">
        <v>147</v>
      </c>
      <c r="B6" s="115" t="s">
        <v>149</v>
      </c>
      <c r="C6" s="23">
        <v>35210</v>
      </c>
      <c r="D6" s="24">
        <v>4299</v>
      </c>
      <c r="E6" s="24">
        <v>23949</v>
      </c>
      <c r="F6" s="24">
        <v>6855</v>
      </c>
      <c r="G6" s="23">
        <v>35250</v>
      </c>
      <c r="H6" s="24">
        <v>4176</v>
      </c>
      <c r="I6" s="24">
        <v>23097</v>
      </c>
      <c r="J6" s="24">
        <v>7930</v>
      </c>
    </row>
    <row r="7" spans="1:10" ht="24.75" customHeight="1">
      <c r="A7" s="254"/>
      <c r="B7" s="28" t="s">
        <v>150</v>
      </c>
      <c r="C7" s="23">
        <v>10337</v>
      </c>
      <c r="D7" s="24">
        <v>1098</v>
      </c>
      <c r="E7" s="24">
        <v>7034</v>
      </c>
      <c r="F7" s="24">
        <v>2198</v>
      </c>
      <c r="G7" s="23">
        <v>10018</v>
      </c>
      <c r="H7" s="24">
        <v>1035</v>
      </c>
      <c r="I7" s="24">
        <v>6376</v>
      </c>
      <c r="J7" s="24">
        <v>2605</v>
      </c>
    </row>
    <row r="8" spans="1:10" ht="24.75" customHeight="1">
      <c r="A8" s="254"/>
      <c r="B8" s="31" t="s">
        <v>151</v>
      </c>
      <c r="C8" s="23">
        <v>13265</v>
      </c>
      <c r="D8" s="24">
        <v>1844</v>
      </c>
      <c r="E8" s="24">
        <v>8762</v>
      </c>
      <c r="F8" s="24">
        <v>2648</v>
      </c>
      <c r="G8" s="23">
        <v>13470</v>
      </c>
      <c r="H8" s="24">
        <v>1730</v>
      </c>
      <c r="I8" s="24">
        <v>8614</v>
      </c>
      <c r="J8" s="24">
        <v>3118</v>
      </c>
    </row>
    <row r="9" spans="1:10" ht="24.75" customHeight="1">
      <c r="A9" s="254"/>
      <c r="B9" s="31" t="s">
        <v>152</v>
      </c>
      <c r="C9" s="23">
        <v>18363</v>
      </c>
      <c r="D9" s="24">
        <v>2449</v>
      </c>
      <c r="E9" s="24">
        <v>12633</v>
      </c>
      <c r="F9" s="24">
        <v>3209</v>
      </c>
      <c r="G9" s="23">
        <v>18397</v>
      </c>
      <c r="H9" s="24">
        <v>2378</v>
      </c>
      <c r="I9" s="24">
        <v>12490</v>
      </c>
      <c r="J9" s="24">
        <v>3504</v>
      </c>
    </row>
    <row r="10" spans="1:10" ht="24.75" customHeight="1">
      <c r="A10" s="257"/>
      <c r="B10" s="34" t="s">
        <v>125</v>
      </c>
      <c r="C10" s="162">
        <f aca="true" t="shared" si="0" ref="C10:J10">SUM(C6:C9)</f>
        <v>77175</v>
      </c>
      <c r="D10" s="24">
        <f t="shared" si="0"/>
        <v>9690</v>
      </c>
      <c r="E10" s="24">
        <f t="shared" si="0"/>
        <v>52378</v>
      </c>
      <c r="F10" s="24">
        <f t="shared" si="0"/>
        <v>14910</v>
      </c>
      <c r="G10" s="162">
        <f t="shared" si="0"/>
        <v>77135</v>
      </c>
      <c r="H10" s="24">
        <f t="shared" si="0"/>
        <v>9319</v>
      </c>
      <c r="I10" s="24">
        <f t="shared" si="0"/>
        <v>50577</v>
      </c>
      <c r="J10" s="24">
        <f t="shared" si="0"/>
        <v>17157</v>
      </c>
    </row>
    <row r="11" spans="1:10" ht="24.75" customHeight="1">
      <c r="A11" s="254" t="s">
        <v>206</v>
      </c>
      <c r="B11" s="115" t="s">
        <v>149</v>
      </c>
      <c r="C11" s="23">
        <v>33982</v>
      </c>
      <c r="D11" s="147">
        <v>3770</v>
      </c>
      <c r="E11" s="147">
        <v>21789</v>
      </c>
      <c r="F11" s="230">
        <v>8361</v>
      </c>
      <c r="G11" s="24">
        <v>34160</v>
      </c>
      <c r="H11" s="147">
        <v>3686</v>
      </c>
      <c r="I11" s="147">
        <v>20614</v>
      </c>
      <c r="J11" s="147">
        <v>9819</v>
      </c>
    </row>
    <row r="12" spans="1:10" ht="24.75" customHeight="1">
      <c r="A12" s="254"/>
      <c r="B12" s="28" t="s">
        <v>150</v>
      </c>
      <c r="C12" s="23">
        <v>9960</v>
      </c>
      <c r="D12" s="18">
        <v>1032</v>
      </c>
      <c r="E12" s="18">
        <v>6026</v>
      </c>
      <c r="F12" s="231">
        <v>2873</v>
      </c>
      <c r="G12" s="24">
        <v>9676</v>
      </c>
      <c r="H12" s="18">
        <v>977</v>
      </c>
      <c r="I12" s="18">
        <v>5512</v>
      </c>
      <c r="J12" s="18">
        <v>3178</v>
      </c>
    </row>
    <row r="13" spans="1:10" ht="24.75" customHeight="1">
      <c r="A13" s="254"/>
      <c r="B13" s="31" t="s">
        <v>151</v>
      </c>
      <c r="C13" s="23">
        <v>13207</v>
      </c>
      <c r="D13" s="18">
        <v>1635</v>
      </c>
      <c r="E13" s="18">
        <v>8275</v>
      </c>
      <c r="F13" s="231">
        <v>3285</v>
      </c>
      <c r="G13" s="24">
        <v>13403</v>
      </c>
      <c r="H13" s="18">
        <v>1570</v>
      </c>
      <c r="I13" s="18">
        <v>7976</v>
      </c>
      <c r="J13" s="18">
        <v>3848</v>
      </c>
    </row>
    <row r="14" spans="1:10" ht="24.75" customHeight="1">
      <c r="A14" s="254"/>
      <c r="B14" s="31" t="s">
        <v>152</v>
      </c>
      <c r="C14" s="23">
        <v>18844</v>
      </c>
      <c r="D14" s="18">
        <v>2639</v>
      </c>
      <c r="E14" s="18">
        <v>11769</v>
      </c>
      <c r="F14" s="231">
        <v>4394</v>
      </c>
      <c r="G14" s="24">
        <v>19079</v>
      </c>
      <c r="H14" s="18">
        <v>2509</v>
      </c>
      <c r="I14" s="18">
        <v>11711</v>
      </c>
      <c r="J14" s="18">
        <v>4831</v>
      </c>
    </row>
    <row r="15" spans="1:10" ht="24.75" customHeight="1">
      <c r="A15" s="254"/>
      <c r="B15" s="31" t="s">
        <v>125</v>
      </c>
      <c r="C15" s="23">
        <f aca="true" t="shared" si="1" ref="C15:J15">SUM(C11:C14)</f>
        <v>75993</v>
      </c>
      <c r="D15" s="24">
        <f t="shared" si="1"/>
        <v>9076</v>
      </c>
      <c r="E15" s="24">
        <f t="shared" si="1"/>
        <v>47859</v>
      </c>
      <c r="F15" s="24">
        <f t="shared" si="1"/>
        <v>18913</v>
      </c>
      <c r="G15" s="23">
        <f t="shared" si="1"/>
        <v>76318</v>
      </c>
      <c r="H15" s="24">
        <f t="shared" si="1"/>
        <v>8742</v>
      </c>
      <c r="I15" s="24">
        <f t="shared" si="1"/>
        <v>45813</v>
      </c>
      <c r="J15" s="24">
        <f t="shared" si="1"/>
        <v>21676</v>
      </c>
    </row>
    <row r="16" spans="1:10" ht="24.75" customHeight="1">
      <c r="A16" s="253" t="s">
        <v>293</v>
      </c>
      <c r="B16" s="32" t="s">
        <v>149</v>
      </c>
      <c r="C16" s="229">
        <v>33067</v>
      </c>
      <c r="D16" s="147">
        <v>3339</v>
      </c>
      <c r="E16" s="147">
        <v>20038</v>
      </c>
      <c r="F16" s="230">
        <v>9264</v>
      </c>
      <c r="G16" s="26">
        <v>33742</v>
      </c>
      <c r="H16" s="147">
        <v>3280</v>
      </c>
      <c r="I16" s="147">
        <v>18701</v>
      </c>
      <c r="J16" s="147">
        <v>11141</v>
      </c>
    </row>
    <row r="17" spans="1:10" ht="24.75" customHeight="1">
      <c r="A17" s="254"/>
      <c r="B17" s="28" t="s">
        <v>150</v>
      </c>
      <c r="C17" s="23">
        <v>9467</v>
      </c>
      <c r="D17" s="18">
        <v>942</v>
      </c>
      <c r="E17" s="18">
        <v>5210</v>
      </c>
      <c r="F17" s="231">
        <v>3232</v>
      </c>
      <c r="G17" s="24">
        <v>9334</v>
      </c>
      <c r="H17" s="18">
        <v>826</v>
      </c>
      <c r="I17" s="18">
        <v>4775</v>
      </c>
      <c r="J17" s="18">
        <v>3618</v>
      </c>
    </row>
    <row r="18" spans="1:10" ht="24.75" customHeight="1">
      <c r="A18" s="254"/>
      <c r="B18" s="31" t="s">
        <v>151</v>
      </c>
      <c r="C18" s="23">
        <v>13312</v>
      </c>
      <c r="D18" s="18">
        <v>1568</v>
      </c>
      <c r="E18" s="18">
        <v>8021</v>
      </c>
      <c r="F18" s="231">
        <v>3595</v>
      </c>
      <c r="G18" s="24">
        <v>13707</v>
      </c>
      <c r="H18" s="18">
        <v>1462</v>
      </c>
      <c r="I18" s="18">
        <v>7813</v>
      </c>
      <c r="J18" s="18">
        <v>4249</v>
      </c>
    </row>
    <row r="19" spans="1:10" ht="24.75" customHeight="1">
      <c r="A19" s="254"/>
      <c r="B19" s="31" t="s">
        <v>152</v>
      </c>
      <c r="C19" s="23">
        <v>18761</v>
      </c>
      <c r="D19" s="18">
        <v>2617</v>
      </c>
      <c r="E19" s="18">
        <v>10868</v>
      </c>
      <c r="F19" s="231">
        <v>5169</v>
      </c>
      <c r="G19" s="24">
        <v>19192</v>
      </c>
      <c r="H19" s="18">
        <v>2503</v>
      </c>
      <c r="I19" s="18">
        <v>10671</v>
      </c>
      <c r="J19" s="18">
        <v>5829</v>
      </c>
    </row>
    <row r="20" spans="1:10" ht="24.75" customHeight="1" thickBot="1">
      <c r="A20" s="255"/>
      <c r="B20" s="116" t="s">
        <v>125</v>
      </c>
      <c r="C20" s="205">
        <v>74607</v>
      </c>
      <c r="D20" s="206">
        <v>8466</v>
      </c>
      <c r="E20" s="206">
        <v>44137</v>
      </c>
      <c r="F20" s="206">
        <v>21260</v>
      </c>
      <c r="G20" s="205">
        <v>75975</v>
      </c>
      <c r="H20" s="206">
        <v>8071</v>
      </c>
      <c r="I20" s="206">
        <v>41960</v>
      </c>
      <c r="J20" s="206">
        <v>24837</v>
      </c>
    </row>
    <row r="21" ht="15" customHeight="1">
      <c r="A21" s="189" t="s">
        <v>165</v>
      </c>
    </row>
  </sheetData>
  <sheetProtection/>
  <mergeCells count="9">
    <mergeCell ref="A16:A20"/>
    <mergeCell ref="A11:A15"/>
    <mergeCell ref="G4:J4"/>
    <mergeCell ref="A6:A10"/>
    <mergeCell ref="A1:J1"/>
    <mergeCell ref="A3:J3"/>
    <mergeCell ref="A4:A5"/>
    <mergeCell ref="B4:B5"/>
    <mergeCell ref="C4:F4"/>
  </mergeCells>
  <printOptions horizontalCentered="1" verticalCentered="1"/>
  <pageMargins left="0.6692913385826772" right="0.5905511811023623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A2" sqref="A2"/>
    </sheetView>
  </sheetViews>
  <sheetFormatPr defaultColWidth="7.375" defaultRowHeight="12"/>
  <cols>
    <col min="1" max="1" width="5.75390625" style="194" customWidth="1"/>
    <col min="2" max="2" width="12.75390625" style="195" customWidth="1"/>
    <col min="3" max="7" width="13.75390625" style="195" customWidth="1"/>
    <col min="8" max="8" width="14.125" style="195" customWidth="1"/>
    <col min="9" max="9" width="2.375" style="194" customWidth="1"/>
    <col min="10" max="16384" width="7.375" style="194" customWidth="1"/>
  </cols>
  <sheetData>
    <row r="1" spans="1:8" ht="17.25" customHeight="1">
      <c r="A1" s="256" t="s">
        <v>143</v>
      </c>
      <c r="B1" s="256"/>
      <c r="C1" s="256"/>
      <c r="D1" s="256"/>
      <c r="E1" s="256"/>
      <c r="F1" s="256"/>
      <c r="G1" s="256"/>
      <c r="H1" s="256"/>
    </row>
    <row r="2" ht="18" customHeight="1"/>
    <row r="3" spans="1:8" s="27" customFormat="1" ht="18" customHeight="1" thickBot="1">
      <c r="A3" s="258" t="s">
        <v>193</v>
      </c>
      <c r="B3" s="258"/>
      <c r="C3" s="258"/>
      <c r="D3" s="258"/>
      <c r="E3" s="258"/>
      <c r="F3" s="258"/>
      <c r="G3" s="258"/>
      <c r="H3" s="258"/>
    </row>
    <row r="4" spans="1:8" s="27" customFormat="1" ht="24.75" customHeight="1">
      <c r="A4" s="265" t="s">
        <v>132</v>
      </c>
      <c r="B4" s="262" t="s">
        <v>133</v>
      </c>
      <c r="C4" s="262" t="s">
        <v>26</v>
      </c>
      <c r="D4" s="13" t="s">
        <v>27</v>
      </c>
      <c r="E4" s="8"/>
      <c r="F4" s="8"/>
      <c r="G4" s="262" t="s">
        <v>28</v>
      </c>
      <c r="H4" s="114" t="s">
        <v>29</v>
      </c>
    </row>
    <row r="5" spans="1:8" s="27" customFormat="1" ht="24.75" customHeight="1">
      <c r="A5" s="274"/>
      <c r="B5" s="281"/>
      <c r="C5" s="281"/>
      <c r="D5" s="29" t="s">
        <v>30</v>
      </c>
      <c r="E5" s="29" t="s">
        <v>31</v>
      </c>
      <c r="F5" s="29" t="s">
        <v>32</v>
      </c>
      <c r="G5" s="281"/>
      <c r="H5" s="29" t="s">
        <v>33</v>
      </c>
    </row>
    <row r="6" spans="1:8" s="27" customFormat="1" ht="24.75" customHeight="1">
      <c r="A6" s="253" t="s">
        <v>134</v>
      </c>
      <c r="B6" s="32" t="s">
        <v>90</v>
      </c>
      <c r="C6" s="16">
        <v>72521</v>
      </c>
      <c r="D6" s="5">
        <v>20533</v>
      </c>
      <c r="E6" s="5">
        <v>25900</v>
      </c>
      <c r="F6" s="5">
        <f>C6-G6</f>
        <v>5367</v>
      </c>
      <c r="G6" s="5">
        <v>67154</v>
      </c>
      <c r="H6" s="12">
        <v>92.6</v>
      </c>
    </row>
    <row r="7" spans="1:8" s="27" customFormat="1" ht="24.75" customHeight="1">
      <c r="A7" s="254"/>
      <c r="B7" s="28" t="s">
        <v>130</v>
      </c>
      <c r="C7" s="15">
        <v>21419</v>
      </c>
      <c r="D7" s="2">
        <v>4501</v>
      </c>
      <c r="E7" s="2">
        <v>8203</v>
      </c>
      <c r="F7" s="2">
        <f>C7-G7</f>
        <v>3702</v>
      </c>
      <c r="G7" s="2">
        <v>17717</v>
      </c>
      <c r="H7" s="1">
        <v>82.7</v>
      </c>
    </row>
    <row r="8" spans="1:8" s="27" customFormat="1" ht="24.75" customHeight="1">
      <c r="A8" s="254"/>
      <c r="B8" s="31" t="s">
        <v>91</v>
      </c>
      <c r="C8" s="15">
        <v>26631</v>
      </c>
      <c r="D8" s="2">
        <v>4990</v>
      </c>
      <c r="E8" s="2">
        <v>10333</v>
      </c>
      <c r="F8" s="2">
        <f>C8-G8</f>
        <v>5343</v>
      </c>
      <c r="G8" s="2">
        <v>21288</v>
      </c>
      <c r="H8" s="1">
        <v>79.9</v>
      </c>
    </row>
    <row r="9" spans="1:8" s="27" customFormat="1" ht="24.75" customHeight="1">
      <c r="A9" s="254"/>
      <c r="B9" s="31" t="s">
        <v>93</v>
      </c>
      <c r="C9" s="15">
        <v>34059</v>
      </c>
      <c r="D9" s="2">
        <v>4227</v>
      </c>
      <c r="E9" s="2">
        <v>14711</v>
      </c>
      <c r="F9" s="2">
        <v>10484</v>
      </c>
      <c r="G9" s="2">
        <v>23575</v>
      </c>
      <c r="H9" s="1">
        <v>69.2</v>
      </c>
    </row>
    <row r="10" spans="1:8" s="27" customFormat="1" ht="24.75" customHeight="1">
      <c r="A10" s="257"/>
      <c r="B10" s="34" t="s">
        <v>131</v>
      </c>
      <c r="C10" s="6">
        <f>SUM(C6:C9)</f>
        <v>154630</v>
      </c>
      <c r="D10" s="7">
        <f>SUM(D6:D9)</f>
        <v>34251</v>
      </c>
      <c r="E10" s="7">
        <f>SUM(E6:E9)</f>
        <v>59147</v>
      </c>
      <c r="F10" s="7">
        <f>SUM(F6:F9)</f>
        <v>24896</v>
      </c>
      <c r="G10" s="7">
        <f>SUM(G6:G9)</f>
        <v>129734</v>
      </c>
      <c r="H10" s="8">
        <v>83.9</v>
      </c>
    </row>
    <row r="11" spans="1:8" s="43" customFormat="1" ht="25.5" customHeight="1">
      <c r="A11" s="253" t="s">
        <v>153</v>
      </c>
      <c r="B11" s="282" t="s">
        <v>155</v>
      </c>
      <c r="C11" s="284">
        <v>154031</v>
      </c>
      <c r="D11" s="287">
        <v>28985</v>
      </c>
      <c r="E11" s="287">
        <v>49210</v>
      </c>
      <c r="F11" s="287">
        <v>20225</v>
      </c>
      <c r="G11" s="287">
        <v>134085</v>
      </c>
      <c r="H11" s="278">
        <v>87.1</v>
      </c>
    </row>
    <row r="12" spans="1:8" s="43" customFormat="1" ht="25.5" customHeight="1">
      <c r="A12" s="254"/>
      <c r="B12" s="283"/>
      <c r="C12" s="285"/>
      <c r="D12" s="288"/>
      <c r="E12" s="288"/>
      <c r="F12" s="288"/>
      <c r="G12" s="288"/>
      <c r="H12" s="279"/>
    </row>
    <row r="13" spans="1:8" s="43" customFormat="1" ht="25.5" customHeight="1">
      <c r="A13" s="254"/>
      <c r="B13" s="283"/>
      <c r="C13" s="285"/>
      <c r="D13" s="288"/>
      <c r="E13" s="288"/>
      <c r="F13" s="288"/>
      <c r="G13" s="288"/>
      <c r="H13" s="279"/>
    </row>
    <row r="14" spans="1:8" s="43" customFormat="1" ht="25.5" customHeight="1">
      <c r="A14" s="254"/>
      <c r="B14" s="283"/>
      <c r="C14" s="285"/>
      <c r="D14" s="288"/>
      <c r="E14" s="288"/>
      <c r="F14" s="288"/>
      <c r="G14" s="288"/>
      <c r="H14" s="279"/>
    </row>
    <row r="15" spans="1:8" s="43" customFormat="1" ht="25.5" customHeight="1">
      <c r="A15" s="257"/>
      <c r="B15" s="277"/>
      <c r="C15" s="286"/>
      <c r="D15" s="289"/>
      <c r="E15" s="289"/>
      <c r="F15" s="289"/>
      <c r="G15" s="289"/>
      <c r="H15" s="280"/>
    </row>
    <row r="16" spans="1:8" s="43" customFormat="1" ht="25.5" customHeight="1">
      <c r="A16" s="254" t="s">
        <v>207</v>
      </c>
      <c r="B16" s="283" t="s">
        <v>155</v>
      </c>
      <c r="C16" s="285">
        <v>152079</v>
      </c>
      <c r="D16" s="288">
        <v>32677</v>
      </c>
      <c r="E16" s="288">
        <v>47176</v>
      </c>
      <c r="F16" s="288">
        <v>14499</v>
      </c>
      <c r="G16" s="288">
        <v>137580</v>
      </c>
      <c r="H16" s="279">
        <v>90.5</v>
      </c>
    </row>
    <row r="17" spans="1:8" s="43" customFormat="1" ht="25.5" customHeight="1">
      <c r="A17" s="254"/>
      <c r="B17" s="283"/>
      <c r="C17" s="285"/>
      <c r="D17" s="288"/>
      <c r="E17" s="288"/>
      <c r="F17" s="288"/>
      <c r="G17" s="288"/>
      <c r="H17" s="279"/>
    </row>
    <row r="18" spans="1:8" s="43" customFormat="1" ht="25.5" customHeight="1">
      <c r="A18" s="254"/>
      <c r="B18" s="283"/>
      <c r="C18" s="285"/>
      <c r="D18" s="288"/>
      <c r="E18" s="288"/>
      <c r="F18" s="288"/>
      <c r="G18" s="288"/>
      <c r="H18" s="279"/>
    </row>
    <row r="19" spans="1:8" s="43" customFormat="1" ht="25.5" customHeight="1">
      <c r="A19" s="254"/>
      <c r="B19" s="283"/>
      <c r="C19" s="285"/>
      <c r="D19" s="288"/>
      <c r="E19" s="288"/>
      <c r="F19" s="288"/>
      <c r="G19" s="288"/>
      <c r="H19" s="279"/>
    </row>
    <row r="20" spans="1:8" s="43" customFormat="1" ht="25.5" customHeight="1" thickBot="1">
      <c r="A20" s="255"/>
      <c r="B20" s="264"/>
      <c r="C20" s="292"/>
      <c r="D20" s="290"/>
      <c r="E20" s="290"/>
      <c r="F20" s="290"/>
      <c r="G20" s="290"/>
      <c r="H20" s="291"/>
    </row>
    <row r="21" spans="1:8" s="27" customFormat="1" ht="15" customHeight="1">
      <c r="A21" s="65" t="s">
        <v>235</v>
      </c>
      <c r="B21" s="65"/>
      <c r="C21" s="65"/>
      <c r="D21" s="65"/>
      <c r="E21" s="65"/>
      <c r="F21" s="65"/>
      <c r="G21" s="65"/>
      <c r="H21" s="65"/>
    </row>
    <row r="22" spans="1:8" s="27" customFormat="1" ht="15" customHeight="1">
      <c r="A22" s="65" t="s">
        <v>283</v>
      </c>
      <c r="C22" s="4"/>
      <c r="D22" s="4"/>
      <c r="E22" s="4"/>
      <c r="F22" s="4"/>
      <c r="G22" s="4"/>
      <c r="H22" s="4"/>
    </row>
    <row r="23" spans="1:8" s="27" customFormat="1" ht="15" customHeight="1">
      <c r="A23" s="4" t="s">
        <v>228</v>
      </c>
      <c r="C23" s="4"/>
      <c r="D23" s="4"/>
      <c r="E23" s="4"/>
      <c r="F23" s="4"/>
      <c r="G23" s="4"/>
      <c r="H23" s="4"/>
    </row>
    <row r="24" spans="2:8" s="27" customFormat="1" ht="14.25" customHeight="1">
      <c r="B24" s="4"/>
      <c r="C24" s="4"/>
      <c r="D24" s="4"/>
      <c r="E24" s="4"/>
      <c r="F24" s="4"/>
      <c r="G24" s="4"/>
      <c r="H24" s="4"/>
    </row>
  </sheetData>
  <sheetProtection/>
  <mergeCells count="23">
    <mergeCell ref="H16:H20"/>
    <mergeCell ref="A16:A20"/>
    <mergeCell ref="B16:B20"/>
    <mergeCell ref="C16:C20"/>
    <mergeCell ref="D16:D20"/>
    <mergeCell ref="E16:E20"/>
    <mergeCell ref="F16:F20"/>
    <mergeCell ref="C11:C15"/>
    <mergeCell ref="D11:D15"/>
    <mergeCell ref="E11:E15"/>
    <mergeCell ref="F11:F15"/>
    <mergeCell ref="G11:G15"/>
    <mergeCell ref="G16:G20"/>
    <mergeCell ref="A11:A15"/>
    <mergeCell ref="H11:H15"/>
    <mergeCell ref="A6:A10"/>
    <mergeCell ref="A1:H1"/>
    <mergeCell ref="B4:B5"/>
    <mergeCell ref="C4:C5"/>
    <mergeCell ref="G4:G5"/>
    <mergeCell ref="A4:A5"/>
    <mergeCell ref="A3:H3"/>
    <mergeCell ref="B11:B15"/>
  </mergeCells>
  <printOptions horizontalCentered="1" verticalCentered="1"/>
  <pageMargins left="0.5118110236220472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" sqref="F17:I21"/>
    </sheetView>
  </sheetViews>
  <sheetFormatPr defaultColWidth="7.00390625" defaultRowHeight="12"/>
  <cols>
    <col min="1" max="1" width="7.875" style="178" customWidth="1"/>
    <col min="2" max="2" width="10.75390625" style="87" customWidth="1"/>
    <col min="3" max="4" width="12.75390625" style="161" customWidth="1"/>
    <col min="5" max="5" width="10.75390625" style="161" customWidth="1"/>
    <col min="6" max="9" width="10.75390625" style="87" customWidth="1"/>
    <col min="10" max="16384" width="7.00390625" style="178" customWidth="1"/>
  </cols>
  <sheetData>
    <row r="1" spans="1:9" ht="17.25" customHeight="1">
      <c r="A1" s="256" t="s">
        <v>144</v>
      </c>
      <c r="B1" s="256"/>
      <c r="C1" s="256"/>
      <c r="D1" s="256"/>
      <c r="E1" s="256"/>
      <c r="F1" s="256"/>
      <c r="G1" s="256"/>
      <c r="H1" s="256"/>
      <c r="I1" s="256"/>
    </row>
    <row r="2" spans="1:9" ht="18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s="157" customFormat="1" ht="18" customHeight="1" thickBot="1">
      <c r="A3" s="153"/>
      <c r="B3" s="154"/>
      <c r="C3" s="155"/>
      <c r="D3" s="155"/>
      <c r="E3" s="155"/>
      <c r="F3" s="156"/>
      <c r="G3" s="68"/>
      <c r="H3" s="68"/>
      <c r="I3" s="71" t="s">
        <v>193</v>
      </c>
    </row>
    <row r="4" spans="1:9" s="27" customFormat="1" ht="21" customHeight="1">
      <c r="A4" s="293" t="s">
        <v>132</v>
      </c>
      <c r="B4" s="262" t="s">
        <v>133</v>
      </c>
      <c r="C4" s="250" t="s">
        <v>169</v>
      </c>
      <c r="D4" s="252"/>
      <c r="E4" s="250" t="s">
        <v>136</v>
      </c>
      <c r="F4" s="251"/>
      <c r="G4" s="251"/>
      <c r="H4" s="251"/>
      <c r="I4" s="251"/>
    </row>
    <row r="5" spans="1:9" s="27" customFormat="1" ht="21" customHeight="1">
      <c r="A5" s="293"/>
      <c r="B5" s="294"/>
      <c r="C5" s="296" t="s">
        <v>183</v>
      </c>
      <c r="D5" s="296" t="s">
        <v>184</v>
      </c>
      <c r="E5" s="298" t="s">
        <v>135</v>
      </c>
      <c r="F5" s="299"/>
      <c r="G5" s="299"/>
      <c r="H5" s="299"/>
      <c r="I5" s="299"/>
    </row>
    <row r="6" spans="1:9" s="27" customFormat="1" ht="21" customHeight="1">
      <c r="A6" s="274"/>
      <c r="B6" s="295"/>
      <c r="C6" s="297"/>
      <c r="D6" s="297"/>
      <c r="E6" s="29" t="s">
        <v>170</v>
      </c>
      <c r="F6" s="29" t="s">
        <v>106</v>
      </c>
      <c r="G6" s="29" t="s">
        <v>107</v>
      </c>
      <c r="H6" s="29" t="s">
        <v>108</v>
      </c>
      <c r="I6" s="29" t="s">
        <v>109</v>
      </c>
    </row>
    <row r="7" spans="1:9" s="27" customFormat="1" ht="24.75" customHeight="1">
      <c r="A7" s="254" t="s">
        <v>153</v>
      </c>
      <c r="B7" s="115" t="s">
        <v>149</v>
      </c>
      <c r="C7" s="15">
        <v>26951</v>
      </c>
      <c r="D7" s="2">
        <v>70460</v>
      </c>
      <c r="E7" s="2">
        <v>26914</v>
      </c>
      <c r="F7" s="2">
        <v>6555</v>
      </c>
      <c r="G7" s="2">
        <v>7694</v>
      </c>
      <c r="H7" s="2">
        <v>5825</v>
      </c>
      <c r="I7" s="2">
        <v>4745</v>
      </c>
    </row>
    <row r="8" spans="1:9" s="27" customFormat="1" ht="24.75" customHeight="1">
      <c r="A8" s="254"/>
      <c r="B8" s="28" t="s">
        <v>154</v>
      </c>
      <c r="C8" s="15">
        <v>7075</v>
      </c>
      <c r="D8" s="2">
        <v>20355</v>
      </c>
      <c r="E8" s="2">
        <v>7071</v>
      </c>
      <c r="F8" s="2">
        <v>1335</v>
      </c>
      <c r="G8" s="2">
        <v>1994</v>
      </c>
      <c r="H8" s="2">
        <v>1544</v>
      </c>
      <c r="I8" s="2">
        <v>1286</v>
      </c>
    </row>
    <row r="9" spans="1:9" s="27" customFormat="1" ht="24.75" customHeight="1">
      <c r="A9" s="254"/>
      <c r="B9" s="31" t="s">
        <v>151</v>
      </c>
      <c r="C9" s="15">
        <v>9333</v>
      </c>
      <c r="D9" s="2">
        <v>26735</v>
      </c>
      <c r="E9" s="2">
        <v>9329</v>
      </c>
      <c r="F9" s="2">
        <v>1647</v>
      </c>
      <c r="G9" s="2">
        <v>2635</v>
      </c>
      <c r="H9" s="2">
        <v>2110</v>
      </c>
      <c r="I9" s="2">
        <v>1868</v>
      </c>
    </row>
    <row r="10" spans="1:9" s="27" customFormat="1" ht="24.75" customHeight="1">
      <c r="A10" s="254"/>
      <c r="B10" s="31" t="s">
        <v>152</v>
      </c>
      <c r="C10" s="15">
        <v>13879</v>
      </c>
      <c r="D10" s="2">
        <v>36760</v>
      </c>
      <c r="E10" s="2">
        <v>13867</v>
      </c>
      <c r="F10" s="2">
        <v>3108</v>
      </c>
      <c r="G10" s="2">
        <v>3991</v>
      </c>
      <c r="H10" s="2">
        <v>3181</v>
      </c>
      <c r="I10" s="2">
        <v>2515</v>
      </c>
    </row>
    <row r="11" spans="1:9" s="27" customFormat="1" ht="24.75" customHeight="1">
      <c r="A11" s="257"/>
      <c r="B11" s="34" t="s">
        <v>131</v>
      </c>
      <c r="C11" s="6">
        <f aca="true" t="shared" si="0" ref="C11:I11">SUM(C7:C10)</f>
        <v>57238</v>
      </c>
      <c r="D11" s="7">
        <f t="shared" si="0"/>
        <v>154310</v>
      </c>
      <c r="E11" s="7">
        <f t="shared" si="0"/>
        <v>57181</v>
      </c>
      <c r="F11" s="7">
        <f t="shared" si="0"/>
        <v>12645</v>
      </c>
      <c r="G11" s="7">
        <f t="shared" si="0"/>
        <v>16314</v>
      </c>
      <c r="H11" s="7">
        <f t="shared" si="0"/>
        <v>12660</v>
      </c>
      <c r="I11" s="7">
        <f t="shared" si="0"/>
        <v>10414</v>
      </c>
    </row>
    <row r="12" spans="1:12" s="27" customFormat="1" ht="24.75" customHeight="1">
      <c r="A12" s="254" t="s">
        <v>207</v>
      </c>
      <c r="B12" s="115" t="s">
        <v>149</v>
      </c>
      <c r="C12" s="121">
        <v>27261</v>
      </c>
      <c r="D12" s="121">
        <v>68142</v>
      </c>
      <c r="E12" s="121">
        <v>27232</v>
      </c>
      <c r="F12" s="121">
        <v>7189</v>
      </c>
      <c r="G12" s="121">
        <v>8359</v>
      </c>
      <c r="H12" s="121">
        <v>5756</v>
      </c>
      <c r="I12" s="121">
        <v>4143</v>
      </c>
      <c r="L12" s="66"/>
    </row>
    <row r="13" spans="1:9" s="27" customFormat="1" ht="24.75" customHeight="1">
      <c r="A13" s="254"/>
      <c r="B13" s="28" t="s">
        <v>154</v>
      </c>
      <c r="C13" s="121">
        <v>7259</v>
      </c>
      <c r="D13" s="121">
        <v>19636</v>
      </c>
      <c r="E13" s="121">
        <v>7256</v>
      </c>
      <c r="F13" s="121">
        <v>1568</v>
      </c>
      <c r="G13" s="121">
        <v>2263</v>
      </c>
      <c r="H13" s="121">
        <v>1533</v>
      </c>
      <c r="I13" s="121">
        <v>1136</v>
      </c>
    </row>
    <row r="14" spans="1:10" s="27" customFormat="1" ht="24.75" customHeight="1">
      <c r="A14" s="254"/>
      <c r="B14" s="31" t="s">
        <v>151</v>
      </c>
      <c r="C14" s="121">
        <v>9793</v>
      </c>
      <c r="D14" s="121">
        <v>26610</v>
      </c>
      <c r="E14" s="121">
        <v>9786</v>
      </c>
      <c r="F14" s="121">
        <v>2048</v>
      </c>
      <c r="G14" s="121">
        <v>2950</v>
      </c>
      <c r="H14" s="121">
        <v>2142</v>
      </c>
      <c r="I14" s="121">
        <v>1722</v>
      </c>
      <c r="J14" s="66"/>
    </row>
    <row r="15" spans="1:9" s="27" customFormat="1" ht="24.75" customHeight="1">
      <c r="A15" s="254"/>
      <c r="B15" s="31" t="s">
        <v>152</v>
      </c>
      <c r="C15" s="121">
        <v>14769</v>
      </c>
      <c r="D15" s="121">
        <v>37923</v>
      </c>
      <c r="E15" s="121">
        <v>14761</v>
      </c>
      <c r="F15" s="121">
        <v>3484</v>
      </c>
      <c r="G15" s="121">
        <v>4581</v>
      </c>
      <c r="H15" s="121">
        <v>3274</v>
      </c>
      <c r="I15" s="121">
        <v>2424</v>
      </c>
    </row>
    <row r="16" spans="1:9" s="27" customFormat="1" ht="24.75" customHeight="1">
      <c r="A16" s="254"/>
      <c r="B16" s="31" t="s">
        <v>131</v>
      </c>
      <c r="C16" s="15">
        <f aca="true" t="shared" si="1" ref="C16:I16">SUM(C12:C15)</f>
        <v>59082</v>
      </c>
      <c r="D16" s="2">
        <f t="shared" si="1"/>
        <v>152311</v>
      </c>
      <c r="E16" s="2">
        <f t="shared" si="1"/>
        <v>59035</v>
      </c>
      <c r="F16" s="2">
        <f t="shared" si="1"/>
        <v>14289</v>
      </c>
      <c r="G16" s="2">
        <f t="shared" si="1"/>
        <v>18153</v>
      </c>
      <c r="H16" s="2">
        <f t="shared" si="1"/>
        <v>12705</v>
      </c>
      <c r="I16" s="2">
        <f t="shared" si="1"/>
        <v>9425</v>
      </c>
    </row>
    <row r="17" spans="1:12" s="27" customFormat="1" ht="24.75" customHeight="1">
      <c r="A17" s="253" t="s">
        <v>299</v>
      </c>
      <c r="B17" s="282" t="s">
        <v>310</v>
      </c>
      <c r="C17" s="303">
        <v>62578</v>
      </c>
      <c r="D17" s="300">
        <v>150582</v>
      </c>
      <c r="E17" s="300">
        <v>62497</v>
      </c>
      <c r="F17" s="300">
        <v>18316</v>
      </c>
      <c r="G17" s="300">
        <v>19640</v>
      </c>
      <c r="H17" s="300">
        <v>12403</v>
      </c>
      <c r="I17" s="300">
        <v>8628</v>
      </c>
      <c r="L17" s="66"/>
    </row>
    <row r="18" spans="1:9" s="27" customFormat="1" ht="24.75" customHeight="1">
      <c r="A18" s="254"/>
      <c r="B18" s="283"/>
      <c r="C18" s="304"/>
      <c r="D18" s="301"/>
      <c r="E18" s="301"/>
      <c r="F18" s="301"/>
      <c r="G18" s="301"/>
      <c r="H18" s="301"/>
      <c r="I18" s="301"/>
    </row>
    <row r="19" spans="1:10" s="27" customFormat="1" ht="24.75" customHeight="1">
      <c r="A19" s="254"/>
      <c r="B19" s="283"/>
      <c r="C19" s="304"/>
      <c r="D19" s="301"/>
      <c r="E19" s="301"/>
      <c r="F19" s="301"/>
      <c r="G19" s="301"/>
      <c r="H19" s="301"/>
      <c r="I19" s="301"/>
      <c r="J19" s="66"/>
    </row>
    <row r="20" spans="1:9" s="27" customFormat="1" ht="24.75" customHeight="1">
      <c r="A20" s="254"/>
      <c r="B20" s="283"/>
      <c r="C20" s="304"/>
      <c r="D20" s="301"/>
      <c r="E20" s="301"/>
      <c r="F20" s="301"/>
      <c r="G20" s="301"/>
      <c r="H20" s="301"/>
      <c r="I20" s="301"/>
    </row>
    <row r="21" spans="1:9" s="27" customFormat="1" ht="24.75" customHeight="1" thickBot="1">
      <c r="A21" s="255"/>
      <c r="B21" s="264"/>
      <c r="C21" s="305"/>
      <c r="D21" s="302"/>
      <c r="E21" s="302"/>
      <c r="F21" s="302"/>
      <c r="G21" s="302"/>
      <c r="H21" s="302"/>
      <c r="I21" s="302"/>
    </row>
    <row r="22" spans="1:5" ht="15" customHeight="1">
      <c r="A22" s="189" t="s">
        <v>166</v>
      </c>
      <c r="C22" s="160"/>
      <c r="D22" s="160"/>
      <c r="E22" s="160"/>
    </row>
  </sheetData>
  <sheetProtection/>
  <mergeCells count="19">
    <mergeCell ref="G17:G21"/>
    <mergeCell ref="H17:H21"/>
    <mergeCell ref="I17:I21"/>
    <mergeCell ref="A17:A21"/>
    <mergeCell ref="B17:B21"/>
    <mergeCell ref="C17:C21"/>
    <mergeCell ref="D17:D21"/>
    <mergeCell ref="E17:E21"/>
    <mergeCell ref="F17:F21"/>
    <mergeCell ref="A1:I1"/>
    <mergeCell ref="A12:A16"/>
    <mergeCell ref="A4:A6"/>
    <mergeCell ref="B4:B6"/>
    <mergeCell ref="C5:C6"/>
    <mergeCell ref="D5:D6"/>
    <mergeCell ref="E5:I5"/>
    <mergeCell ref="E4:I4"/>
    <mergeCell ref="C4:D4"/>
    <mergeCell ref="A7:A1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2011-10-21T02:05:19Z</dcterms:created>
  <dcterms:modified xsi:type="dcterms:W3CDTF">2022-01-24T02:08:45Z</dcterms:modified>
  <cp:category/>
  <cp:version/>
  <cp:contentType/>
  <cp:contentStatus/>
</cp:coreProperties>
</file>