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n-file21-01.kuki.local\Public\0112上下水道部\03上下水道経営課\07水道経営係\令和2年度\01水道共通\05県通知\01県市町村課\R3..1.15公営企業における経営比較分析表（令和元年度決算）の分析等について\"/>
    </mc:Choice>
  </mc:AlternateContent>
  <workbookProtection workbookAlgorithmName="SHA-512" workbookHashValue="D3tg7O4SonMaQRiNsm06vedMc7r+Ll2h3p2SSxTuGCh5LocQk7h5e/jaZ8xzORbvBfDCCTXBO9J/hl/utUoJHQ==" workbookSaltValue="igA+nmMtxCZQkQrdxbMJU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<sst xmlns="http://schemas.openxmlformats.org/spreadsheetml/2006/main" count="228" uniqueCount="112">
  <si>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</si>
  <si>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</si>
  <si>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</si>
  <si>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</si>
  <si>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</si>
  <si>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</si>
  <si>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</si>
  <si>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</si>
  <si>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</si>
  <si>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</si>
  <si>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</si>
  <si>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</si>
  <si>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</si>
  <si>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</si>
  <si>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</si>
  <si>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</si>
  <si>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</si>
  <si>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</si>
  <si>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</si>
  <si>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</si>
  <si>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</si>
  <si>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</si>
  <si>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</si>
  <si>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</si>
  <si>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</si>
  <si>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</si>
  <si>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</si>
  <si>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</si>
  <si>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</si>
  <si>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</si>
  <si>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</si>
  <si>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</si>
  <si>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</si>
  <si>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</si>
  <si>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</si>
  <si>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</si>
  <si>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</si>
  <si>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</si>
  <si>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</si>
  <si>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</si>
  <si>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</si>
  <si>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</si>
  <si>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</si>
  <si>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</si>
  <si>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</si>
  <si>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</si>
  <si>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</si>
  <si>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</si>
  <si>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</si>
  <si>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</si>
  <si>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</si>
  <si>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</si>
  <si>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</si>
  <si>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</si>
  <si>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</si>
  <si>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</si>
  <si>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</si>
  <si>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</si>
  <si>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</si>
  <si>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</si>
  <si>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</si>
  <si>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</si>
  <si>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</si>
  <si>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</si>
  <si>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</si>
  <si>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</si>
  <si>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</si>
  <si>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</si>
  <si>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</si>
  <si>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</si>
  <si>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</si>
  <si>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</si>
  <si>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</si>
  <si>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</si>
  <si>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</si>
  <si>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</si>
  <si>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</si>
  <si>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</si>
  <si>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</si>
  <si>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</si>
  <si>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</si>
  <si>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</si>
  <si>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</si>
  <si>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</si>
  <si>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</si>
  <si>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</si>
  <si>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</si>
  <si>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</si>
  <si>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</si>
  <si>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</si>
  <si>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</si>
  <si>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</si>
  <si>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久喜市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</si>
  <si>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</si>
  <si>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</si>
  <si>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</si>
  <si>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</si>
  <si>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</si>
  <si>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</si>
  <si>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</si>
  <si>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</si>
  <si>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</si>
  <si>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</si>
  <si>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</si>
  <si>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</si>
  <si>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</si>
  <si>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</si>
  <si>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</si>
  <si>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</si>
  <si>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経営の健全性や効率性については、各指標において類似団体平均、全国平均と比較すると概ね良好な水準となっており、総合的に勘案すると健全な経営状況にある。
　老朽化の状況については、管路経年比率が類似団体平均、全国平均よりも低い水準で推移し法定耐用年数を超過した管路は少ない状況となっているが、施設の老朽化が進んでいるため、更新投資の増加が見込まれる。
　引き続き、経費削減に取り組み、将来を見越した健全な経営に努め、水道施設の更新を実施していく必要がある。</t>
    <rPh sb="89" eb="91">
      <t>カンロ</t>
    </rPh>
    <rPh sb="91" eb="93">
      <t>ケイネン</t>
    </rPh>
    <rPh sb="93" eb="95">
      <t>ヒリツ</t>
    </rPh>
    <rPh sb="110" eb="111">
      <t>ヒク</t>
    </rPh>
    <phoneticPr fontId="4"/>
  </si>
  <si>
    <t xml:space="preserve">①経常収支比率
　過去5年間100％を大きく上回っており、単年度収支が常に黒字であることを示している。また、類似団体平均、全国平均のいずれも上回っており、健全な経営を維持している。
②累積欠損金比率
　過去5年間発生していないため0%である。
③流動比率
　100％を大きく上回り、短期的な債務に対する支払い能力を十分備えている。
④企業債残高対給水収益比率
　企業債に依存することなく、施設の更新を実施しており、類似団体平均、全国平均よりも低い水準となっている。
⑤料金回収率
　100%を上回っており、給水費用を料金収入で賄えている。
⑥給水原価
　類似団体平均、全国平均のいずれも上回っていることから、引き続き経費削減に努める必要がある。
⑦施設利用率
　過去5年間横ばいで推移し、類似団体平均、全国平均のいずれも上回っていることから、施設を有効に活用できている。
⑧有収率
　昨年度より減少したが、漏水調査等の取り組みによって、92％台を維持しており、類似団体平均、全国平均のいずれも上回っている。
</t>
    <rPh sb="392" eb="395">
      <t>サクネンド</t>
    </rPh>
    <rPh sb="397" eb="399">
      <t>ゲンショウ</t>
    </rPh>
    <rPh sb="403" eb="405">
      <t>ロウスイ</t>
    </rPh>
    <rPh sb="405" eb="407">
      <t>チョウサ</t>
    </rPh>
    <rPh sb="407" eb="408">
      <t>トウ</t>
    </rPh>
    <rPh sb="409" eb="410">
      <t>ト</t>
    </rPh>
    <rPh sb="411" eb="412">
      <t>ク</t>
    </rPh>
    <rPh sb="421" eb="422">
      <t>ダイ</t>
    </rPh>
    <rPh sb="423" eb="425">
      <t>イジ</t>
    </rPh>
    <phoneticPr fontId="4"/>
  </si>
  <si>
    <t>①有形固定資産減価償却率
　類似団体平均、全国平均を若干上回って推移していることから、引き続き財源の確保に努め、計画的に施設の更新を行っていく必要がある。
②管路経年化率
　類似団体平均、全国平均よりも低い水準で推移しており、法定耐用年数を超過した管路は少ない状況となっている。
③管路更新率
　令和元年度は、類似団体平均、全国平均を下回ったが、管路以外の更新費用とのバランスを見ながら、計画的な更新を実施している。</t>
    <rPh sb="26" eb="28">
      <t>ジャッカン</t>
    </rPh>
    <rPh sb="28" eb="30">
      <t>ウワマワ</t>
    </rPh>
    <rPh sb="167" eb="169">
      <t>シタマワ</t>
    </rPh>
    <rPh sb="173" eb="175">
      <t>カンロ</t>
    </rPh>
    <rPh sb="175" eb="177">
      <t>イガイ</t>
    </rPh>
    <rPh sb="178" eb="180">
      <t>コウシン</t>
    </rPh>
    <rPh sb="180" eb="182">
      <t>ヒヨウ</t>
    </rPh>
    <rPh sb="189" eb="190">
      <t>ミ</t>
    </rPh>
    <rPh sb="194" eb="196">
      <t>ケイカク</t>
    </rPh>
    <rPh sb="196" eb="197">
      <t>テキ</t>
    </rPh>
    <rPh sb="198" eb="200">
      <t>コウシン</t>
    </rPh>
    <rPh sb="201" eb="203">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</si>
</sst>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0.94</c:v>
                </c:pt>
                <c:pt idx="1">
                  <c:v>1</c:v>
                </c:pt>
                <c:pt idx="2">
                  <c:v>0.93</c:v>
                </c:pt>
                <c:pt idx="3">
                  <c:v>0.93</c:v>
                </c:pt>
                <c:pt idx="4">
                  <c:v>0.65</c:v>
                </c:pt>
              </c:numCache>
            </c:numRef>
          </c:val>
          <c:extLst xmlns:c16r2="http://schemas.microsoft.com/office/drawing/2015/06/chart">
            <c:ext xmlns:c16="http://schemas.microsoft.com/office/drawing/2014/chart" uri="{C3380CC4-5D6E-409C-BE32-E72D297353CC}">
              <c16:uniqueId val="{00000000-641E-4D3A-8139-6D8C30C39574}"/>
            </c:ext>
          </c:extLst>
        </c:ser>
        <c:dLbls>
          <c:showLegendKey val="0"/>
          <c:showVal val="0"/>
          <c:showCatName val="0"/>
          <c:showSerName val="0"/>
          <c:showPercent val="0"/>
          <c:showBubbleSize val="0"/>
        </c:dLbls>
        <c:gapWidth val="150"/>
        <c:axId val="391972672"/>
        <c:axId val="39340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0.65</c:v>
                </c:pt>
                <c:pt idx="3">
                  <c:v>0.7</c:v>
                </c:pt>
                <c:pt idx="4">
                  <c:v>0.72</c:v>
                </c:pt>
              </c:numCache>
            </c:numRef>
          </c:val>
          <c:smooth val="0"/>
          <c:extLst xmlns:c16r2="http://schemas.microsoft.com/office/drawing/2015/06/chart">
            <c:ext xmlns:c16="http://schemas.microsoft.com/office/drawing/2014/chart" uri="{C3380CC4-5D6E-409C-BE32-E72D297353CC}">
              <c16:uniqueId val="{00000001-641E-4D3A-8139-6D8C30C39574}"/>
            </c:ext>
          </c:extLst>
        </c:ser>
        <c:dLbls>
          <c:showLegendKey val="0"/>
          <c:showVal val="0"/>
          <c:showCatName val="0"/>
          <c:showSerName val="0"/>
          <c:showPercent val="0"/>
          <c:showBubbleSize val="0"/>
        </c:dLbls>
        <c:marker val="1"/>
        <c:smooth val="0"/>
        <c:axId val="391972672"/>
        <c:axId val="393403776"/>
      </c:lineChart>
      <c:dateAx>
        <c:axId val="391972672"/>
        <c:scaling>
          <c:orientation val="minMax"/>
        </c:scaling>
        <c:delete val="1"/>
        <c:axPos val="b"/>
        <c:numFmt formatCode="&quot;H&quot;yy" sourceLinked="1"/>
        <c:majorTickMark val="none"/>
        <c:minorTickMark val="none"/>
        <c:tickLblPos val="none"/>
        <c:crossAx val="393403776"/>
        <c:crosses val="autoZero"/>
        <c:auto val="1"/>
        <c:lblOffset val="100"/>
        <c:baseTimeUnit val="years"/>
      </c:dateAx>
      <c:valAx>
        <c:axId val="39340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97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76.64</c:v>
                </c:pt>
                <c:pt idx="1">
                  <c:v>76.099999999999994</c:v>
                </c:pt>
                <c:pt idx="2">
                  <c:v>76.290000000000006</c:v>
                </c:pt>
                <c:pt idx="3">
                  <c:v>75.84</c:v>
                </c:pt>
                <c:pt idx="4">
                  <c:v>75.3</c:v>
                </c:pt>
              </c:numCache>
            </c:numRef>
          </c:val>
          <c:extLst xmlns:c16r2="http://schemas.microsoft.com/office/drawing/2015/06/chart">
            <c:ext xmlns:c16="http://schemas.microsoft.com/office/drawing/2014/chart" uri="{C3380CC4-5D6E-409C-BE32-E72D297353CC}">
              <c16:uniqueId val="{00000000-CEEE-4B5C-BA4E-811E8E39BA8D}"/>
            </c:ext>
          </c:extLst>
        </c:ser>
        <c:dLbls>
          <c:showLegendKey val="0"/>
          <c:showVal val="0"/>
          <c:showCatName val="0"/>
          <c:showSerName val="0"/>
          <c:showPercent val="0"/>
          <c:showBubbleSize val="0"/>
        </c:dLbls>
        <c:gapWidth val="150"/>
        <c:axId val="393704928"/>
        <c:axId val="393705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62.34</c:v>
                </c:pt>
                <c:pt idx="1">
                  <c:v>62.46</c:v>
                </c:pt>
                <c:pt idx="2">
                  <c:v>62.88</c:v>
                </c:pt>
                <c:pt idx="3">
                  <c:v>62.32</c:v>
                </c:pt>
                <c:pt idx="4">
                  <c:v>61.71</c:v>
                </c:pt>
              </c:numCache>
            </c:numRef>
          </c:val>
          <c:smooth val="0"/>
          <c:extLst xmlns:c16r2="http://schemas.microsoft.com/office/drawing/2015/06/chart">
            <c:ext xmlns:c16="http://schemas.microsoft.com/office/drawing/2014/chart" uri="{C3380CC4-5D6E-409C-BE32-E72D297353CC}">
              <c16:uniqueId val="{00000001-CEEE-4B5C-BA4E-811E8E39BA8D}"/>
            </c:ext>
          </c:extLst>
        </c:ser>
        <c:dLbls>
          <c:showLegendKey val="0"/>
          <c:showVal val="0"/>
          <c:showCatName val="0"/>
          <c:showSerName val="0"/>
          <c:showPercent val="0"/>
          <c:showBubbleSize val="0"/>
        </c:dLbls>
        <c:marker val="1"/>
        <c:smooth val="0"/>
        <c:axId val="393704928"/>
        <c:axId val="393705320"/>
      </c:lineChart>
      <c:dateAx>
        <c:axId val="393704928"/>
        <c:scaling>
          <c:orientation val="minMax"/>
        </c:scaling>
        <c:delete val="1"/>
        <c:axPos val="b"/>
        <c:numFmt formatCode="&quot;H&quot;yy" sourceLinked="1"/>
        <c:majorTickMark val="none"/>
        <c:minorTickMark val="none"/>
        <c:tickLblPos val="none"/>
        <c:crossAx val="393705320"/>
        <c:crosses val="autoZero"/>
        <c:auto val="1"/>
        <c:lblOffset val="100"/>
        <c:baseTimeUnit val="years"/>
      </c:dateAx>
      <c:valAx>
        <c:axId val="393705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70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91.8</c:v>
                </c:pt>
                <c:pt idx="1">
                  <c:v>92.04</c:v>
                </c:pt>
                <c:pt idx="2">
                  <c:v>92.54</c:v>
                </c:pt>
                <c:pt idx="3">
                  <c:v>92.8</c:v>
                </c:pt>
                <c:pt idx="4">
                  <c:v>92.2</c:v>
                </c:pt>
              </c:numCache>
            </c:numRef>
          </c:val>
          <c:extLst xmlns:c16r2="http://schemas.microsoft.com/office/drawing/2015/06/chart">
            <c:ext xmlns:c16="http://schemas.microsoft.com/office/drawing/2014/chart" uri="{C3380CC4-5D6E-409C-BE32-E72D297353CC}">
              <c16:uniqueId val="{00000000-1B89-48A8-8BDF-056A3E1A8E8C}"/>
            </c:ext>
          </c:extLst>
        </c:ser>
        <c:dLbls>
          <c:showLegendKey val="0"/>
          <c:showVal val="0"/>
          <c:showCatName val="0"/>
          <c:showSerName val="0"/>
          <c:showPercent val="0"/>
          <c:showBubbleSize val="0"/>
        </c:dLbls>
        <c:gapWidth val="150"/>
        <c:axId val="393706496"/>
        <c:axId val="39402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90.15</c:v>
                </c:pt>
                <c:pt idx="1">
                  <c:v>90.62</c:v>
                </c:pt>
                <c:pt idx="2">
                  <c:v>90.13</c:v>
                </c:pt>
                <c:pt idx="3">
                  <c:v>90.19</c:v>
                </c:pt>
                <c:pt idx="4">
                  <c:v>90.03</c:v>
                </c:pt>
              </c:numCache>
            </c:numRef>
          </c:val>
          <c:smooth val="0"/>
          <c:extLst xmlns:c16r2="http://schemas.microsoft.com/office/drawing/2015/06/chart">
            <c:ext xmlns:c16="http://schemas.microsoft.com/office/drawing/2014/chart" uri="{C3380CC4-5D6E-409C-BE32-E72D297353CC}">
              <c16:uniqueId val="{00000001-1B89-48A8-8BDF-056A3E1A8E8C}"/>
            </c:ext>
          </c:extLst>
        </c:ser>
        <c:dLbls>
          <c:showLegendKey val="0"/>
          <c:showVal val="0"/>
          <c:showCatName val="0"/>
          <c:showSerName val="0"/>
          <c:showPercent val="0"/>
          <c:showBubbleSize val="0"/>
        </c:dLbls>
        <c:marker val="1"/>
        <c:smooth val="0"/>
        <c:axId val="393706496"/>
        <c:axId val="394026384"/>
      </c:lineChart>
      <c:dateAx>
        <c:axId val="393706496"/>
        <c:scaling>
          <c:orientation val="minMax"/>
        </c:scaling>
        <c:delete val="1"/>
        <c:axPos val="b"/>
        <c:numFmt formatCode="&quot;H&quot;yy" sourceLinked="1"/>
        <c:majorTickMark val="none"/>
        <c:minorTickMark val="none"/>
        <c:tickLblPos val="none"/>
        <c:crossAx val="394026384"/>
        <c:crosses val="autoZero"/>
        <c:auto val="1"/>
        <c:lblOffset val="100"/>
        <c:baseTimeUnit val="years"/>
      </c:dateAx>
      <c:valAx>
        <c:axId val="39402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70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129.37</c:v>
                </c:pt>
                <c:pt idx="1">
                  <c:v>125.03</c:v>
                </c:pt>
                <c:pt idx="2">
                  <c:v>122.33</c:v>
                </c:pt>
                <c:pt idx="3">
                  <c:v>123.61</c:v>
                </c:pt>
                <c:pt idx="4">
                  <c:v>121.76</c:v>
                </c:pt>
              </c:numCache>
            </c:numRef>
          </c:val>
          <c:extLst xmlns:c16r2="http://schemas.microsoft.com/office/drawing/2015/06/chart">
            <c:ext xmlns:c16="http://schemas.microsoft.com/office/drawing/2014/chart" uri="{C3380CC4-5D6E-409C-BE32-E72D297353CC}">
              <c16:uniqueId val="{00000000-6FCC-4ECA-A3E0-7D41B7E0B537}"/>
            </c:ext>
          </c:extLst>
        </c:ser>
        <c:dLbls>
          <c:showLegendKey val="0"/>
          <c:showVal val="0"/>
          <c:showCatName val="0"/>
          <c:showSerName val="0"/>
          <c:showPercent val="0"/>
          <c:showBubbleSize val="0"/>
        </c:dLbls>
        <c:gapWidth val="150"/>
        <c:axId val="393405736"/>
        <c:axId val="39339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114.08</c:v>
                </c:pt>
                <c:pt idx="1">
                  <c:v>115.36</c:v>
                </c:pt>
                <c:pt idx="2">
                  <c:v>113.95</c:v>
                </c:pt>
                <c:pt idx="3">
                  <c:v>112.62</c:v>
                </c:pt>
                <c:pt idx="4">
                  <c:v>113.35</c:v>
                </c:pt>
              </c:numCache>
            </c:numRef>
          </c:val>
          <c:smooth val="0"/>
          <c:extLst xmlns:c16r2="http://schemas.microsoft.com/office/drawing/2015/06/chart">
            <c:ext xmlns:c16="http://schemas.microsoft.com/office/drawing/2014/chart" uri="{C3380CC4-5D6E-409C-BE32-E72D297353CC}">
              <c16:uniqueId val="{00000001-6FCC-4ECA-A3E0-7D41B7E0B537}"/>
            </c:ext>
          </c:extLst>
        </c:ser>
        <c:dLbls>
          <c:showLegendKey val="0"/>
          <c:showVal val="0"/>
          <c:showCatName val="0"/>
          <c:showSerName val="0"/>
          <c:showPercent val="0"/>
          <c:showBubbleSize val="0"/>
        </c:dLbls>
        <c:marker val="1"/>
        <c:smooth val="0"/>
        <c:axId val="393405736"/>
        <c:axId val="393399856"/>
      </c:lineChart>
      <c:dateAx>
        <c:axId val="393405736"/>
        <c:scaling>
          <c:orientation val="minMax"/>
        </c:scaling>
        <c:delete val="1"/>
        <c:axPos val="b"/>
        <c:numFmt formatCode="&quot;H&quot;yy" sourceLinked="1"/>
        <c:majorTickMark val="none"/>
        <c:minorTickMark val="none"/>
        <c:tickLblPos val="none"/>
        <c:crossAx val="393399856"/>
        <c:crosses val="autoZero"/>
        <c:auto val="1"/>
        <c:lblOffset val="100"/>
        <c:baseTimeUnit val="years"/>
      </c:dateAx>
      <c:valAx>
        <c:axId val="393399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3405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49.87</c:v>
                </c:pt>
                <c:pt idx="1">
                  <c:v>49.43</c:v>
                </c:pt>
                <c:pt idx="2">
                  <c:v>49.08</c:v>
                </c:pt>
                <c:pt idx="3">
                  <c:v>50.17</c:v>
                </c:pt>
                <c:pt idx="4">
                  <c:v>51.56</c:v>
                </c:pt>
              </c:numCache>
            </c:numRef>
          </c:val>
          <c:extLst xmlns:c16r2="http://schemas.microsoft.com/office/drawing/2015/06/chart">
            <c:ext xmlns:c16="http://schemas.microsoft.com/office/drawing/2014/chart" uri="{C3380CC4-5D6E-409C-BE32-E72D297353CC}">
              <c16:uniqueId val="{00000000-5D40-4D9F-AA8B-B9F1CB42932F}"/>
            </c:ext>
          </c:extLst>
        </c:ser>
        <c:dLbls>
          <c:showLegendKey val="0"/>
          <c:showVal val="0"/>
          <c:showCatName val="0"/>
          <c:showSerName val="0"/>
          <c:showPercent val="0"/>
          <c:showBubbleSize val="0"/>
        </c:dLbls>
        <c:gapWidth val="150"/>
        <c:axId val="393406128"/>
        <c:axId val="393399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47.37</c:v>
                </c:pt>
                <c:pt idx="1">
                  <c:v>48.01</c:v>
                </c:pt>
                <c:pt idx="2">
                  <c:v>48.01</c:v>
                </c:pt>
                <c:pt idx="3">
                  <c:v>48.86</c:v>
                </c:pt>
                <c:pt idx="4">
                  <c:v>49.6</c:v>
                </c:pt>
              </c:numCache>
            </c:numRef>
          </c:val>
          <c:smooth val="0"/>
          <c:extLst xmlns:c16r2="http://schemas.microsoft.com/office/drawing/2015/06/chart">
            <c:ext xmlns:c16="http://schemas.microsoft.com/office/drawing/2014/chart" uri="{C3380CC4-5D6E-409C-BE32-E72D297353CC}">
              <c16:uniqueId val="{00000001-5D40-4D9F-AA8B-B9F1CB42932F}"/>
            </c:ext>
          </c:extLst>
        </c:ser>
        <c:dLbls>
          <c:showLegendKey val="0"/>
          <c:showVal val="0"/>
          <c:showCatName val="0"/>
          <c:showSerName val="0"/>
          <c:showPercent val="0"/>
          <c:showBubbleSize val="0"/>
        </c:dLbls>
        <c:marker val="1"/>
        <c:smooth val="0"/>
        <c:axId val="393406128"/>
        <c:axId val="393399464"/>
      </c:lineChart>
      <c:dateAx>
        <c:axId val="393406128"/>
        <c:scaling>
          <c:orientation val="minMax"/>
        </c:scaling>
        <c:delete val="1"/>
        <c:axPos val="b"/>
        <c:numFmt formatCode="&quot;H&quot;yy" sourceLinked="1"/>
        <c:majorTickMark val="none"/>
        <c:minorTickMark val="none"/>
        <c:tickLblPos val="none"/>
        <c:crossAx val="393399464"/>
        <c:crosses val="autoZero"/>
        <c:auto val="1"/>
        <c:lblOffset val="100"/>
        <c:baseTimeUnit val="years"/>
      </c:dateAx>
      <c:valAx>
        <c:axId val="393399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40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2.16</c:v>
                </c:pt>
                <c:pt idx="1">
                  <c:v>1.81</c:v>
                </c:pt>
                <c:pt idx="2">
                  <c:v>1.81</c:v>
                </c:pt>
                <c:pt idx="3">
                  <c:v>1.81</c:v>
                </c:pt>
                <c:pt idx="4">
                  <c:v>1.81</c:v>
                </c:pt>
              </c:numCache>
            </c:numRef>
          </c:val>
          <c:extLst xmlns:c16r2="http://schemas.microsoft.com/office/drawing/2015/06/chart">
            <c:ext xmlns:c16="http://schemas.microsoft.com/office/drawing/2014/chart" uri="{C3380CC4-5D6E-409C-BE32-E72D297353CC}">
              <c16:uniqueId val="{00000000-81ED-40CE-AC57-710DD0C42B4F}"/>
            </c:ext>
          </c:extLst>
        </c:ser>
        <c:dLbls>
          <c:showLegendKey val="0"/>
          <c:showVal val="0"/>
          <c:showCatName val="0"/>
          <c:showSerName val="0"/>
          <c:showPercent val="0"/>
          <c:showBubbleSize val="0"/>
        </c:dLbls>
        <c:gapWidth val="150"/>
        <c:axId val="393404560"/>
        <c:axId val="39340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14.27</c:v>
                </c:pt>
                <c:pt idx="1">
                  <c:v>16.170000000000002</c:v>
                </c:pt>
                <c:pt idx="2">
                  <c:v>16.600000000000001</c:v>
                </c:pt>
                <c:pt idx="3">
                  <c:v>18.510000000000002</c:v>
                </c:pt>
                <c:pt idx="4">
                  <c:v>20.49</c:v>
                </c:pt>
              </c:numCache>
            </c:numRef>
          </c:val>
          <c:smooth val="0"/>
          <c:extLst xmlns:c16r2="http://schemas.microsoft.com/office/drawing/2015/06/chart">
            <c:ext xmlns:c16="http://schemas.microsoft.com/office/drawing/2014/chart" uri="{C3380CC4-5D6E-409C-BE32-E72D297353CC}">
              <c16:uniqueId val="{00000001-81ED-40CE-AC57-710DD0C42B4F}"/>
            </c:ext>
          </c:extLst>
        </c:ser>
        <c:dLbls>
          <c:showLegendKey val="0"/>
          <c:showVal val="0"/>
          <c:showCatName val="0"/>
          <c:showSerName val="0"/>
          <c:showPercent val="0"/>
          <c:showBubbleSize val="0"/>
        </c:dLbls>
        <c:marker val="1"/>
        <c:smooth val="0"/>
        <c:axId val="393404560"/>
        <c:axId val="393400640"/>
      </c:lineChart>
      <c:dateAx>
        <c:axId val="393404560"/>
        <c:scaling>
          <c:orientation val="minMax"/>
        </c:scaling>
        <c:delete val="1"/>
        <c:axPos val="b"/>
        <c:numFmt formatCode="&quot;H&quot;yy" sourceLinked="1"/>
        <c:majorTickMark val="none"/>
        <c:minorTickMark val="none"/>
        <c:tickLblPos val="none"/>
        <c:crossAx val="393400640"/>
        <c:crosses val="autoZero"/>
        <c:auto val="1"/>
        <c:lblOffset val="100"/>
        <c:baseTimeUnit val="years"/>
      </c:dateAx>
      <c:valAx>
        <c:axId val="39340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40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F5F-4643-8959-94CD031F19C4}"/>
            </c:ext>
          </c:extLst>
        </c:ser>
        <c:dLbls>
          <c:showLegendKey val="0"/>
          <c:showVal val="0"/>
          <c:showCatName val="0"/>
          <c:showSerName val="0"/>
          <c:showPercent val="0"/>
          <c:showBubbleSize val="0"/>
        </c:dLbls>
        <c:gapWidth val="150"/>
        <c:axId val="393401424"/>
        <c:axId val="393402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0.75</c:v>
                </c:pt>
                <c:pt idx="4" formatCode="#,##0.00;&quot;△&quot;#,##0.00;&quot;-&quot;">
                  <c:v>0.51</c:v>
                </c:pt>
              </c:numCache>
            </c:numRef>
          </c:val>
          <c:smooth val="0"/>
          <c:extLst xmlns:c16r2="http://schemas.microsoft.com/office/drawing/2015/06/chart">
            <c:ext xmlns:c16="http://schemas.microsoft.com/office/drawing/2014/chart" uri="{C3380CC4-5D6E-409C-BE32-E72D297353CC}">
              <c16:uniqueId val="{00000001-4F5F-4643-8959-94CD031F19C4}"/>
            </c:ext>
          </c:extLst>
        </c:ser>
        <c:dLbls>
          <c:showLegendKey val="0"/>
          <c:showVal val="0"/>
          <c:showCatName val="0"/>
          <c:showSerName val="0"/>
          <c:showPercent val="0"/>
          <c:showBubbleSize val="0"/>
        </c:dLbls>
        <c:marker val="1"/>
        <c:smooth val="0"/>
        <c:axId val="393401424"/>
        <c:axId val="393402600"/>
      </c:lineChart>
      <c:dateAx>
        <c:axId val="393401424"/>
        <c:scaling>
          <c:orientation val="minMax"/>
        </c:scaling>
        <c:delete val="1"/>
        <c:axPos val="b"/>
        <c:numFmt formatCode="&quot;H&quot;yy" sourceLinked="1"/>
        <c:majorTickMark val="none"/>
        <c:minorTickMark val="none"/>
        <c:tickLblPos val="none"/>
        <c:crossAx val="393402600"/>
        <c:crosses val="autoZero"/>
        <c:auto val="1"/>
        <c:lblOffset val="100"/>
        <c:baseTimeUnit val="years"/>
      </c:dateAx>
      <c:valAx>
        <c:axId val="393402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340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495.15</c:v>
                </c:pt>
                <c:pt idx="1">
                  <c:v>364.24</c:v>
                </c:pt>
                <c:pt idx="2">
                  <c:v>293.02999999999997</c:v>
                </c:pt>
                <c:pt idx="3">
                  <c:v>367.57</c:v>
                </c:pt>
                <c:pt idx="4">
                  <c:v>294.07</c:v>
                </c:pt>
              </c:numCache>
            </c:numRef>
          </c:val>
          <c:extLst xmlns:c16r2="http://schemas.microsoft.com/office/drawing/2015/06/chart">
            <c:ext xmlns:c16="http://schemas.microsoft.com/office/drawing/2014/chart" uri="{C3380CC4-5D6E-409C-BE32-E72D297353CC}">
              <c16:uniqueId val="{00000000-9EA4-4153-8BF1-CF5234BE43B4}"/>
            </c:ext>
          </c:extLst>
        </c:ser>
        <c:dLbls>
          <c:showLegendKey val="0"/>
          <c:showVal val="0"/>
          <c:showCatName val="0"/>
          <c:showSerName val="0"/>
          <c:showPercent val="0"/>
          <c:showBubbleSize val="0"/>
        </c:dLbls>
        <c:gapWidth val="150"/>
        <c:axId val="393398680"/>
        <c:axId val="393701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299.44</c:v>
                </c:pt>
                <c:pt idx="1">
                  <c:v>311.99</c:v>
                </c:pt>
                <c:pt idx="2">
                  <c:v>307.83</c:v>
                </c:pt>
                <c:pt idx="3">
                  <c:v>318.89</c:v>
                </c:pt>
                <c:pt idx="4">
                  <c:v>309.10000000000002</c:v>
                </c:pt>
              </c:numCache>
            </c:numRef>
          </c:val>
          <c:smooth val="0"/>
          <c:extLst xmlns:c16r2="http://schemas.microsoft.com/office/drawing/2015/06/chart">
            <c:ext xmlns:c16="http://schemas.microsoft.com/office/drawing/2014/chart" uri="{C3380CC4-5D6E-409C-BE32-E72D297353CC}">
              <c16:uniqueId val="{00000001-9EA4-4153-8BF1-CF5234BE43B4}"/>
            </c:ext>
          </c:extLst>
        </c:ser>
        <c:dLbls>
          <c:showLegendKey val="0"/>
          <c:showVal val="0"/>
          <c:showCatName val="0"/>
          <c:showSerName val="0"/>
          <c:showPercent val="0"/>
          <c:showBubbleSize val="0"/>
        </c:dLbls>
        <c:marker val="1"/>
        <c:smooth val="0"/>
        <c:axId val="393398680"/>
        <c:axId val="393701400"/>
      </c:lineChart>
      <c:dateAx>
        <c:axId val="393398680"/>
        <c:scaling>
          <c:orientation val="minMax"/>
        </c:scaling>
        <c:delete val="1"/>
        <c:axPos val="b"/>
        <c:numFmt formatCode="&quot;H&quot;yy" sourceLinked="1"/>
        <c:majorTickMark val="none"/>
        <c:minorTickMark val="none"/>
        <c:tickLblPos val="none"/>
        <c:crossAx val="393701400"/>
        <c:crosses val="autoZero"/>
        <c:auto val="1"/>
        <c:lblOffset val="100"/>
        <c:baseTimeUnit val="years"/>
      </c:dateAx>
      <c:valAx>
        <c:axId val="393701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3398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106.47</c:v>
                </c:pt>
                <c:pt idx="1">
                  <c:v>97.78</c:v>
                </c:pt>
                <c:pt idx="2">
                  <c:v>87.35</c:v>
                </c:pt>
                <c:pt idx="3">
                  <c:v>77.66</c:v>
                </c:pt>
                <c:pt idx="4">
                  <c:v>68.45</c:v>
                </c:pt>
              </c:numCache>
            </c:numRef>
          </c:val>
          <c:extLst xmlns:c16r2="http://schemas.microsoft.com/office/drawing/2015/06/chart">
            <c:ext xmlns:c16="http://schemas.microsoft.com/office/drawing/2014/chart" uri="{C3380CC4-5D6E-409C-BE32-E72D297353CC}">
              <c16:uniqueId val="{00000000-1E77-49D6-BBC6-F72D1995A3A3}"/>
            </c:ext>
          </c:extLst>
        </c:ser>
        <c:dLbls>
          <c:showLegendKey val="0"/>
          <c:showVal val="0"/>
          <c:showCatName val="0"/>
          <c:showSerName val="0"/>
          <c:showPercent val="0"/>
          <c:showBubbleSize val="0"/>
        </c:dLbls>
        <c:gapWidth val="150"/>
        <c:axId val="393702968"/>
        <c:axId val="39370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298.08999999999997</c:v>
                </c:pt>
                <c:pt idx="1">
                  <c:v>291.77999999999997</c:v>
                </c:pt>
                <c:pt idx="2">
                  <c:v>295.44</c:v>
                </c:pt>
                <c:pt idx="3">
                  <c:v>290.07</c:v>
                </c:pt>
                <c:pt idx="4">
                  <c:v>290.42</c:v>
                </c:pt>
              </c:numCache>
            </c:numRef>
          </c:val>
          <c:smooth val="0"/>
          <c:extLst xmlns:c16r2="http://schemas.microsoft.com/office/drawing/2015/06/chart">
            <c:ext xmlns:c16="http://schemas.microsoft.com/office/drawing/2014/chart" uri="{C3380CC4-5D6E-409C-BE32-E72D297353CC}">
              <c16:uniqueId val="{00000001-1E77-49D6-BBC6-F72D1995A3A3}"/>
            </c:ext>
          </c:extLst>
        </c:ser>
        <c:dLbls>
          <c:showLegendKey val="0"/>
          <c:showVal val="0"/>
          <c:showCatName val="0"/>
          <c:showSerName val="0"/>
          <c:showPercent val="0"/>
          <c:showBubbleSize val="0"/>
        </c:dLbls>
        <c:marker val="1"/>
        <c:smooth val="0"/>
        <c:axId val="393702968"/>
        <c:axId val="393708064"/>
      </c:lineChart>
      <c:dateAx>
        <c:axId val="393702968"/>
        <c:scaling>
          <c:orientation val="minMax"/>
        </c:scaling>
        <c:delete val="1"/>
        <c:axPos val="b"/>
        <c:numFmt formatCode="&quot;H&quot;yy" sourceLinked="1"/>
        <c:majorTickMark val="none"/>
        <c:minorTickMark val="none"/>
        <c:tickLblPos val="none"/>
        <c:crossAx val="393708064"/>
        <c:crosses val="autoZero"/>
        <c:auto val="1"/>
        <c:lblOffset val="100"/>
        <c:baseTimeUnit val="years"/>
      </c:dateAx>
      <c:valAx>
        <c:axId val="393708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370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119.06</c:v>
                </c:pt>
                <c:pt idx="1">
                  <c:v>116.05</c:v>
                </c:pt>
                <c:pt idx="2">
                  <c:v>110.92</c:v>
                </c:pt>
                <c:pt idx="3">
                  <c:v>112.7</c:v>
                </c:pt>
                <c:pt idx="4">
                  <c:v>111.55</c:v>
                </c:pt>
              </c:numCache>
            </c:numRef>
          </c:val>
          <c:extLst xmlns:c16r2="http://schemas.microsoft.com/office/drawing/2015/06/chart">
            <c:ext xmlns:c16="http://schemas.microsoft.com/office/drawing/2014/chart" uri="{C3380CC4-5D6E-409C-BE32-E72D297353CC}">
              <c16:uniqueId val="{00000000-6F41-40EC-8F9E-01DBE60C91C8}"/>
            </c:ext>
          </c:extLst>
        </c:ser>
        <c:dLbls>
          <c:showLegendKey val="0"/>
          <c:showVal val="0"/>
          <c:showCatName val="0"/>
          <c:showSerName val="0"/>
          <c:showPercent val="0"/>
          <c:showBubbleSize val="0"/>
        </c:dLbls>
        <c:gapWidth val="150"/>
        <c:axId val="393708456"/>
        <c:axId val="39370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c:v>
                </c:pt>
                <c:pt idx="1">
                  <c:v>107.61</c:v>
                </c:pt>
                <c:pt idx="2">
                  <c:v>106.02</c:v>
                </c:pt>
                <c:pt idx="3">
                  <c:v>104.84</c:v>
                </c:pt>
                <c:pt idx="4">
                  <c:v>106.11</c:v>
                </c:pt>
              </c:numCache>
            </c:numRef>
          </c:val>
          <c:smooth val="0"/>
          <c:extLst xmlns:c16r2="http://schemas.microsoft.com/office/drawing/2015/06/chart">
            <c:ext xmlns:c16="http://schemas.microsoft.com/office/drawing/2014/chart" uri="{C3380CC4-5D6E-409C-BE32-E72D297353CC}">
              <c16:uniqueId val="{00000001-6F41-40EC-8F9E-01DBE60C91C8}"/>
            </c:ext>
          </c:extLst>
        </c:ser>
        <c:dLbls>
          <c:showLegendKey val="0"/>
          <c:showVal val="0"/>
          <c:showCatName val="0"/>
          <c:showSerName val="0"/>
          <c:showPercent val="0"/>
          <c:showBubbleSize val="0"/>
        </c:dLbls>
        <c:marker val="1"/>
        <c:smooth val="0"/>
        <c:axId val="393708456"/>
        <c:axId val="393708848"/>
      </c:lineChart>
      <c:dateAx>
        <c:axId val="393708456"/>
        <c:scaling>
          <c:orientation val="minMax"/>
        </c:scaling>
        <c:delete val="1"/>
        <c:axPos val="b"/>
        <c:numFmt formatCode="&quot;H&quot;yy" sourceLinked="1"/>
        <c:majorTickMark val="none"/>
        <c:minorTickMark val="none"/>
        <c:tickLblPos val="none"/>
        <c:crossAx val="393708848"/>
        <c:crosses val="autoZero"/>
        <c:auto val="1"/>
        <c:lblOffset val="100"/>
        <c:baseTimeUnit val="years"/>
      </c:dateAx>
      <c:valAx>
        <c:axId val="39370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708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161.24</c:v>
                </c:pt>
                <c:pt idx="1">
                  <c:v>165.59</c:v>
                </c:pt>
                <c:pt idx="2">
                  <c:v>173.63</c:v>
                </c:pt>
                <c:pt idx="3">
                  <c:v>171.54</c:v>
                </c:pt>
                <c:pt idx="4">
                  <c:v>174.26</c:v>
                </c:pt>
              </c:numCache>
            </c:numRef>
          </c:val>
          <c:extLst xmlns:c16r2="http://schemas.microsoft.com/office/drawing/2015/06/chart">
            <c:ext xmlns:c16="http://schemas.microsoft.com/office/drawing/2014/chart" uri="{C3380CC4-5D6E-409C-BE32-E72D297353CC}">
              <c16:uniqueId val="{00000000-2EAB-4F83-A54E-197AB8C984FC}"/>
            </c:ext>
          </c:extLst>
        </c:ser>
        <c:dLbls>
          <c:showLegendKey val="0"/>
          <c:showVal val="0"/>
          <c:showCatName val="0"/>
          <c:showSerName val="0"/>
          <c:showPercent val="0"/>
          <c:showBubbleSize val="0"/>
        </c:dLbls>
        <c:gapWidth val="150"/>
        <c:axId val="393702576"/>
        <c:axId val="39370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156.29</c:v>
                </c:pt>
                <c:pt idx="1">
                  <c:v>155.69</c:v>
                </c:pt>
                <c:pt idx="2">
                  <c:v>158.6</c:v>
                </c:pt>
                <c:pt idx="3">
                  <c:v>161.82</c:v>
                </c:pt>
                <c:pt idx="4">
                  <c:v>161.03</c:v>
                </c:pt>
              </c:numCache>
            </c:numRef>
          </c:val>
          <c:smooth val="0"/>
          <c:extLst xmlns:c16r2="http://schemas.microsoft.com/office/drawing/2015/06/chart">
            <c:ext xmlns:c16="http://schemas.microsoft.com/office/drawing/2014/chart" uri="{C3380CC4-5D6E-409C-BE32-E72D297353CC}">
              <c16:uniqueId val="{00000001-2EAB-4F83-A54E-197AB8C984FC}"/>
            </c:ext>
          </c:extLst>
        </c:ser>
        <c:dLbls>
          <c:showLegendKey val="0"/>
          <c:showVal val="0"/>
          <c:showCatName val="0"/>
          <c:showSerName val="0"/>
          <c:showPercent val="0"/>
          <c:showBubbleSize val="0"/>
        </c:dLbls>
        <c:marker val="1"/>
        <c:smooth val="0"/>
        <c:axId val="393702576"/>
        <c:axId val="393703360"/>
      </c:lineChart>
      <c:dateAx>
        <c:axId val="393702576"/>
        <c:scaling>
          <c:orientation val="minMax"/>
        </c:scaling>
        <c:delete val="1"/>
        <c:axPos val="b"/>
        <c:numFmt formatCode="&quot;H&quot;yy" sourceLinked="1"/>
        <c:majorTickMark val="none"/>
        <c:minorTickMark val="none"/>
        <c:tickLblPos val="none"/>
        <c:crossAx val="393703360"/>
        <c:crosses val="autoZero"/>
        <c:auto val="1"/>
        <c:lblOffset val="100"/>
        <c:baseTimeUnit val="years"/>
      </c:dateAx>
      <c:valAx>
        <c:axId val="39370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70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埼玉県　久喜市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A2</v>
      </c>
      <c r="X8" s="60"/>
      <c r="Y8" s="60"/>
      <c r="Z8" s="60"/>
      <c r="AA8" s="60"/>
      <c r="AB8" s="60"/>
      <c r="AC8" s="60"/>
      <c r="AD8" s="60" t="str">
        <f>データ!$M$6</f>
        <v>非設置</v>
      </c>
      <c r="AE8" s="60"/>
      <c r="AF8" s="60"/>
      <c r="AG8" s="60"/>
      <c r="AH8" s="60"/>
      <c r="AI8" s="60"/>
      <c r="AJ8" s="60"/>
      <c r="AK8" s="4"/>
      <c r="AL8" s="61">
        <f>データ!$R$6</f>
        <v>153066</v>
      </c>
      <c r="AM8" s="61"/>
      <c r="AN8" s="61"/>
      <c r="AO8" s="61"/>
      <c r="AP8" s="61"/>
      <c r="AQ8" s="61"/>
      <c r="AR8" s="61"/>
      <c r="AS8" s="61"/>
      <c r="AT8" s="52">
        <f>データ!$S$6</f>
        <v>82.41</v>
      </c>
      <c r="AU8" s="53"/>
      <c r="AV8" s="53"/>
      <c r="AW8" s="53"/>
      <c r="AX8" s="53"/>
      <c r="AY8" s="53"/>
      <c r="AZ8" s="53"/>
      <c r="BA8" s="53"/>
      <c r="BB8" s="54">
        <f>データ!$T$6</f>
        <v>1857.37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89.47</v>
      </c>
      <c r="J10" s="53"/>
      <c r="K10" s="53"/>
      <c r="L10" s="53"/>
      <c r="M10" s="53"/>
      <c r="N10" s="53"/>
      <c r="O10" s="64"/>
      <c r="P10" s="54">
        <f>データ!$P$6</f>
        <v>99.93</v>
      </c>
      <c r="Q10" s="54"/>
      <c r="R10" s="54"/>
      <c r="S10" s="54"/>
      <c r="T10" s="54"/>
      <c r="U10" s="54"/>
      <c r="V10" s="54"/>
      <c r="W10" s="61">
        <f>データ!$Q$6</f>
        <v>2981</v>
      </c>
      <c r="X10" s="61"/>
      <c r="Y10" s="61"/>
      <c r="Z10" s="61"/>
      <c r="AA10" s="61"/>
      <c r="AB10" s="61"/>
      <c r="AC10" s="61"/>
      <c r="AD10" s="2"/>
      <c r="AE10" s="2"/>
      <c r="AF10" s="2"/>
      <c r="AG10" s="2"/>
      <c r="AH10" s="4"/>
      <c r="AI10" s="4"/>
      <c r="AJ10" s="4"/>
      <c r="AK10" s="4"/>
      <c r="AL10" s="61">
        <f>データ!$U$6</f>
        <v>152759</v>
      </c>
      <c r="AM10" s="61"/>
      <c r="AN10" s="61"/>
      <c r="AO10" s="61"/>
      <c r="AP10" s="61"/>
      <c r="AQ10" s="61"/>
      <c r="AR10" s="61"/>
      <c r="AS10" s="61"/>
      <c r="AT10" s="52">
        <f>データ!$V$6</f>
        <v>82.41</v>
      </c>
      <c r="AU10" s="53"/>
      <c r="AV10" s="53"/>
      <c r="AW10" s="53"/>
      <c r="AX10" s="53"/>
      <c r="AY10" s="53"/>
      <c r="AZ10" s="53"/>
      <c r="BA10" s="53"/>
      <c r="BB10" s="54">
        <f>データ!$W$6</f>
        <v>1853.65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109</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LxbFaMIzY0+ZHsv2c+E3lPdy2LYTWWC6WoS8GtrpjjT7PA4SVY9GoPaS2hFAwX8mn66C3VbGrgCUmBNt5meKFA==" saltValue="OjVezAzxzvduhmmKVz+1v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112321</v>
      </c>
      <c r="D6" s="34">
        <f t="shared" si="3"/>
        <v>46</v>
      </c>
      <c r="E6" s="34">
        <f t="shared" si="3"/>
        <v>1</v>
      </c>
      <c r="F6" s="34">
        <f t="shared" si="3"/>
        <v>0</v>
      </c>
      <c r="G6" s="34">
        <f t="shared" si="3"/>
        <v>1</v>
      </c>
      <c r="H6" s="34" t="str">
        <f t="shared" si="3"/>
        <v>埼玉県　久喜市</v>
      </c>
      <c r="I6" s="34" t="str">
        <f t="shared" si="3"/>
        <v>法適用</v>
      </c>
      <c r="J6" s="34" t="str">
        <f t="shared" si="3"/>
        <v>水道事業</v>
      </c>
      <c r="K6" s="34" t="str">
        <f t="shared" si="3"/>
        <v>末端給水事業</v>
      </c>
      <c r="L6" s="34" t="str">
        <f t="shared" si="3"/>
        <v>A2</v>
      </c>
      <c r="M6" s="34" t="str">
        <f t="shared" si="3"/>
        <v>非設置</v>
      </c>
      <c r="N6" s="35" t="str">
        <f t="shared" si="3"/>
        <v>-</v>
      </c>
      <c r="O6" s="35">
        <f t="shared" si="3"/>
        <v>89.47</v>
      </c>
      <c r="P6" s="35">
        <f t="shared" si="3"/>
        <v>99.93</v>
      </c>
      <c r="Q6" s="35">
        <f t="shared" si="3"/>
        <v>2981</v>
      </c>
      <c r="R6" s="35">
        <f t="shared" si="3"/>
        <v>153066</v>
      </c>
      <c r="S6" s="35">
        <f t="shared" si="3"/>
        <v>82.41</v>
      </c>
      <c r="T6" s="35">
        <f t="shared" si="3"/>
        <v>1857.37</v>
      </c>
      <c r="U6" s="35">
        <f t="shared" si="3"/>
        <v>152759</v>
      </c>
      <c r="V6" s="35">
        <f t="shared" si="3"/>
        <v>82.41</v>
      </c>
      <c r="W6" s="35">
        <f t="shared" si="3"/>
        <v>1853.65</v>
      </c>
      <c r="X6" s="36">
        <f>IF(X7="",NA(),X7)</f>
        <v>129.37</v>
      </c>
      <c r="Y6" s="36">
        <f t="shared" ref="Y6:AG6" si="4">IF(Y7="",NA(),Y7)</f>
        <v>125.03</v>
      </c>
      <c r="Z6" s="36">
        <f t="shared" si="4"/>
        <v>122.33</v>
      </c>
      <c r="AA6" s="36">
        <f t="shared" si="4"/>
        <v>123.61</v>
      </c>
      <c r="AB6" s="36">
        <f t="shared" si="4"/>
        <v>121.76</v>
      </c>
      <c r="AC6" s="36">
        <f t="shared" si="4"/>
        <v>114.08</v>
      </c>
      <c r="AD6" s="36">
        <f t="shared" si="4"/>
        <v>115.36</v>
      </c>
      <c r="AE6" s="36">
        <f t="shared" si="4"/>
        <v>113.95</v>
      </c>
      <c r="AF6" s="36">
        <f t="shared" si="4"/>
        <v>112.62</v>
      </c>
      <c r="AG6" s="36">
        <f t="shared" si="4"/>
        <v>113.35</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6">
        <f t="shared" si="5"/>
        <v>0.75</v>
      </c>
      <c r="AR6" s="36">
        <f t="shared" si="5"/>
        <v>0.51</v>
      </c>
      <c r="AS6" s="35" t="str">
        <f>IF(AS7="","",IF(AS7="-","【-】","【"&amp;SUBSTITUTE(TEXT(AS7,"#,##0.00"),"-","△")&amp;"】"))</f>
        <v>【1.08】</v>
      </c>
      <c r="AT6" s="36">
        <f>IF(AT7="",NA(),AT7)</f>
        <v>495.15</v>
      </c>
      <c r="AU6" s="36">
        <f t="shared" ref="AU6:BC6" si="6">IF(AU7="",NA(),AU7)</f>
        <v>364.24</v>
      </c>
      <c r="AV6" s="36">
        <f t="shared" si="6"/>
        <v>293.02999999999997</v>
      </c>
      <c r="AW6" s="36">
        <f t="shared" si="6"/>
        <v>367.57</v>
      </c>
      <c r="AX6" s="36">
        <f t="shared" si="6"/>
        <v>294.07</v>
      </c>
      <c r="AY6" s="36">
        <f t="shared" si="6"/>
        <v>299.44</v>
      </c>
      <c r="AZ6" s="36">
        <f t="shared" si="6"/>
        <v>311.99</v>
      </c>
      <c r="BA6" s="36">
        <f t="shared" si="6"/>
        <v>307.83</v>
      </c>
      <c r="BB6" s="36">
        <f t="shared" si="6"/>
        <v>318.89</v>
      </c>
      <c r="BC6" s="36">
        <f t="shared" si="6"/>
        <v>309.10000000000002</v>
      </c>
      <c r="BD6" s="35" t="str">
        <f>IF(BD7="","",IF(BD7="-","【-】","【"&amp;SUBSTITUTE(TEXT(BD7,"#,##0.00"),"-","△")&amp;"】"))</f>
        <v>【264.97】</v>
      </c>
      <c r="BE6" s="36">
        <f>IF(BE7="",NA(),BE7)</f>
        <v>106.47</v>
      </c>
      <c r="BF6" s="36">
        <f t="shared" ref="BF6:BN6" si="7">IF(BF7="",NA(),BF7)</f>
        <v>97.78</v>
      </c>
      <c r="BG6" s="36">
        <f t="shared" si="7"/>
        <v>87.35</v>
      </c>
      <c r="BH6" s="36">
        <f t="shared" si="7"/>
        <v>77.66</v>
      </c>
      <c r="BI6" s="36">
        <f t="shared" si="7"/>
        <v>68.45</v>
      </c>
      <c r="BJ6" s="36">
        <f t="shared" si="7"/>
        <v>298.08999999999997</v>
      </c>
      <c r="BK6" s="36">
        <f t="shared" si="7"/>
        <v>291.77999999999997</v>
      </c>
      <c r="BL6" s="36">
        <f t="shared" si="7"/>
        <v>295.44</v>
      </c>
      <c r="BM6" s="36">
        <f t="shared" si="7"/>
        <v>290.07</v>
      </c>
      <c r="BN6" s="36">
        <f t="shared" si="7"/>
        <v>290.42</v>
      </c>
      <c r="BO6" s="35" t="str">
        <f>IF(BO7="","",IF(BO7="-","【-】","【"&amp;SUBSTITUTE(TEXT(BO7,"#,##0.00"),"-","△")&amp;"】"))</f>
        <v>【266.61】</v>
      </c>
      <c r="BP6" s="36">
        <f>IF(BP7="",NA(),BP7)</f>
        <v>119.06</v>
      </c>
      <c r="BQ6" s="36">
        <f t="shared" ref="BQ6:BY6" si="8">IF(BQ7="",NA(),BQ7)</f>
        <v>116.05</v>
      </c>
      <c r="BR6" s="36">
        <f t="shared" si="8"/>
        <v>110.92</v>
      </c>
      <c r="BS6" s="36">
        <f t="shared" si="8"/>
        <v>112.7</v>
      </c>
      <c r="BT6" s="36">
        <f t="shared" si="8"/>
        <v>111.55</v>
      </c>
      <c r="BU6" s="36">
        <f t="shared" si="8"/>
        <v>106.4</v>
      </c>
      <c r="BV6" s="36">
        <f t="shared" si="8"/>
        <v>107.61</v>
      </c>
      <c r="BW6" s="36">
        <f t="shared" si="8"/>
        <v>106.02</v>
      </c>
      <c r="BX6" s="36">
        <f t="shared" si="8"/>
        <v>104.84</v>
      </c>
      <c r="BY6" s="36">
        <f t="shared" si="8"/>
        <v>106.11</v>
      </c>
      <c r="BZ6" s="35" t="str">
        <f>IF(BZ7="","",IF(BZ7="-","【-】","【"&amp;SUBSTITUTE(TEXT(BZ7,"#,##0.00"),"-","△")&amp;"】"))</f>
        <v>【103.24】</v>
      </c>
      <c r="CA6" s="36">
        <f>IF(CA7="",NA(),CA7)</f>
        <v>161.24</v>
      </c>
      <c r="CB6" s="36">
        <f t="shared" ref="CB6:CJ6" si="9">IF(CB7="",NA(),CB7)</f>
        <v>165.59</v>
      </c>
      <c r="CC6" s="36">
        <f t="shared" si="9"/>
        <v>173.63</v>
      </c>
      <c r="CD6" s="36">
        <f t="shared" si="9"/>
        <v>171.54</v>
      </c>
      <c r="CE6" s="36">
        <f t="shared" si="9"/>
        <v>174.26</v>
      </c>
      <c r="CF6" s="36">
        <f t="shared" si="9"/>
        <v>156.29</v>
      </c>
      <c r="CG6" s="36">
        <f t="shared" si="9"/>
        <v>155.69</v>
      </c>
      <c r="CH6" s="36">
        <f t="shared" si="9"/>
        <v>158.6</v>
      </c>
      <c r="CI6" s="36">
        <f t="shared" si="9"/>
        <v>161.82</v>
      </c>
      <c r="CJ6" s="36">
        <f t="shared" si="9"/>
        <v>161.03</v>
      </c>
      <c r="CK6" s="35" t="str">
        <f>IF(CK7="","",IF(CK7="-","【-】","【"&amp;SUBSTITUTE(TEXT(CK7,"#,##0.00"),"-","△")&amp;"】"))</f>
        <v>【168.38】</v>
      </c>
      <c r="CL6" s="36">
        <f>IF(CL7="",NA(),CL7)</f>
        <v>76.64</v>
      </c>
      <c r="CM6" s="36">
        <f t="shared" ref="CM6:CU6" si="10">IF(CM7="",NA(),CM7)</f>
        <v>76.099999999999994</v>
      </c>
      <c r="CN6" s="36">
        <f t="shared" si="10"/>
        <v>76.290000000000006</v>
      </c>
      <c r="CO6" s="36">
        <f t="shared" si="10"/>
        <v>75.84</v>
      </c>
      <c r="CP6" s="36">
        <f t="shared" si="10"/>
        <v>75.3</v>
      </c>
      <c r="CQ6" s="36">
        <f t="shared" si="10"/>
        <v>62.34</v>
      </c>
      <c r="CR6" s="36">
        <f t="shared" si="10"/>
        <v>62.46</v>
      </c>
      <c r="CS6" s="36">
        <f t="shared" si="10"/>
        <v>62.88</v>
      </c>
      <c r="CT6" s="36">
        <f t="shared" si="10"/>
        <v>62.32</v>
      </c>
      <c r="CU6" s="36">
        <f t="shared" si="10"/>
        <v>61.71</v>
      </c>
      <c r="CV6" s="35" t="str">
        <f>IF(CV7="","",IF(CV7="-","【-】","【"&amp;SUBSTITUTE(TEXT(CV7,"#,##0.00"),"-","△")&amp;"】"))</f>
        <v>【60.00】</v>
      </c>
      <c r="CW6" s="36">
        <f>IF(CW7="",NA(),CW7)</f>
        <v>91.8</v>
      </c>
      <c r="CX6" s="36">
        <f t="shared" ref="CX6:DF6" si="11">IF(CX7="",NA(),CX7)</f>
        <v>92.04</v>
      </c>
      <c r="CY6" s="36">
        <f t="shared" si="11"/>
        <v>92.54</v>
      </c>
      <c r="CZ6" s="36">
        <f t="shared" si="11"/>
        <v>92.8</v>
      </c>
      <c r="DA6" s="36">
        <f t="shared" si="11"/>
        <v>92.2</v>
      </c>
      <c r="DB6" s="36">
        <f t="shared" si="11"/>
        <v>90.15</v>
      </c>
      <c r="DC6" s="36">
        <f t="shared" si="11"/>
        <v>90.62</v>
      </c>
      <c r="DD6" s="36">
        <f t="shared" si="11"/>
        <v>90.13</v>
      </c>
      <c r="DE6" s="36">
        <f t="shared" si="11"/>
        <v>90.19</v>
      </c>
      <c r="DF6" s="36">
        <f t="shared" si="11"/>
        <v>90.03</v>
      </c>
      <c r="DG6" s="35" t="str">
        <f>IF(DG7="","",IF(DG7="-","【-】","【"&amp;SUBSTITUTE(TEXT(DG7,"#,##0.00"),"-","△")&amp;"】"))</f>
        <v>【89.80】</v>
      </c>
      <c r="DH6" s="36">
        <f>IF(DH7="",NA(),DH7)</f>
        <v>49.87</v>
      </c>
      <c r="DI6" s="36">
        <f t="shared" ref="DI6:DQ6" si="12">IF(DI7="",NA(),DI7)</f>
        <v>49.43</v>
      </c>
      <c r="DJ6" s="36">
        <f t="shared" si="12"/>
        <v>49.08</v>
      </c>
      <c r="DK6" s="36">
        <f t="shared" si="12"/>
        <v>50.17</v>
      </c>
      <c r="DL6" s="36">
        <f t="shared" si="12"/>
        <v>51.56</v>
      </c>
      <c r="DM6" s="36">
        <f t="shared" si="12"/>
        <v>47.37</v>
      </c>
      <c r="DN6" s="36">
        <f t="shared" si="12"/>
        <v>48.01</v>
      </c>
      <c r="DO6" s="36">
        <f t="shared" si="12"/>
        <v>48.01</v>
      </c>
      <c r="DP6" s="36">
        <f t="shared" si="12"/>
        <v>48.86</v>
      </c>
      <c r="DQ6" s="36">
        <f t="shared" si="12"/>
        <v>49.6</v>
      </c>
      <c r="DR6" s="35" t="str">
        <f>IF(DR7="","",IF(DR7="-","【-】","【"&amp;SUBSTITUTE(TEXT(DR7,"#,##0.00"),"-","△")&amp;"】"))</f>
        <v>【49.59】</v>
      </c>
      <c r="DS6" s="36">
        <f>IF(DS7="",NA(),DS7)</f>
        <v>2.16</v>
      </c>
      <c r="DT6" s="36">
        <f t="shared" ref="DT6:EB6" si="13">IF(DT7="",NA(),DT7)</f>
        <v>1.81</v>
      </c>
      <c r="DU6" s="36">
        <f t="shared" si="13"/>
        <v>1.81</v>
      </c>
      <c r="DV6" s="36">
        <f t="shared" si="13"/>
        <v>1.81</v>
      </c>
      <c r="DW6" s="36">
        <f t="shared" si="13"/>
        <v>1.81</v>
      </c>
      <c r="DX6" s="36">
        <f t="shared" si="13"/>
        <v>14.27</v>
      </c>
      <c r="DY6" s="36">
        <f t="shared" si="13"/>
        <v>16.170000000000002</v>
      </c>
      <c r="DZ6" s="36">
        <f t="shared" si="13"/>
        <v>16.600000000000001</v>
      </c>
      <c r="EA6" s="36">
        <f t="shared" si="13"/>
        <v>18.510000000000002</v>
      </c>
      <c r="EB6" s="36">
        <f t="shared" si="13"/>
        <v>20.49</v>
      </c>
      <c r="EC6" s="35" t="str">
        <f>IF(EC7="","",IF(EC7="-","【-】","【"&amp;SUBSTITUTE(TEXT(EC7,"#,##0.00"),"-","△")&amp;"】"))</f>
        <v>【19.44】</v>
      </c>
      <c r="ED6" s="36">
        <f>IF(ED7="",NA(),ED7)</f>
        <v>0.94</v>
      </c>
      <c r="EE6" s="36">
        <f t="shared" ref="EE6:EM6" si="14">IF(EE7="",NA(),EE7)</f>
        <v>1</v>
      </c>
      <c r="EF6" s="36">
        <f t="shared" si="14"/>
        <v>0.93</v>
      </c>
      <c r="EG6" s="36">
        <f t="shared" si="14"/>
        <v>0.93</v>
      </c>
      <c r="EH6" s="36">
        <f t="shared" si="14"/>
        <v>0.65</v>
      </c>
      <c r="EI6" s="36">
        <f t="shared" si="14"/>
        <v>0.67</v>
      </c>
      <c r="EJ6" s="36">
        <f t="shared" si="14"/>
        <v>0.67</v>
      </c>
      <c r="EK6" s="36">
        <f t="shared" si="14"/>
        <v>0.65</v>
      </c>
      <c r="EL6" s="36">
        <f t="shared" si="14"/>
        <v>0.7</v>
      </c>
      <c r="EM6" s="36">
        <f t="shared" si="14"/>
        <v>0.72</v>
      </c>
      <c r="EN6" s="35" t="str">
        <f>IF(EN7="","",IF(EN7="-","【-】","【"&amp;SUBSTITUTE(TEXT(EN7,"#,##0.00"),"-","△")&amp;"】"))</f>
        <v>【0.68】</v>
      </c>
    </row>
    <row r="7" spans="1:144" s="37" customFormat="1" x14ac:dyDescent="0.15">
      <c r="A7" s="29"/>
      <c r="B7" s="38">
        <v>2019</v>
      </c>
      <c r="C7" s="38">
        <v>112321</v>
      </c>
      <c r="D7" s="38">
        <v>46</v>
      </c>
      <c r="E7" s="38">
        <v>1</v>
      </c>
      <c r="F7" s="38">
        <v>0</v>
      </c>
      <c r="G7" s="38">
        <v>1</v>
      </c>
      <c r="H7" s="38" t="s">
        <v>92</v>
      </c>
      <c r="I7" s="38" t="s">
        <v>93</v>
      </c>
      <c r="J7" s="38" t="s">
        <v>94</v>
      </c>
      <c r="K7" s="38" t="s">
        <v>95</v>
      </c>
      <c r="L7" s="38" t="s">
        <v>96</v>
      </c>
      <c r="M7" s="38" t="s">
        <v>97</v>
      </c>
      <c r="N7" s="39" t="s">
        <v>98</v>
      </c>
      <c r="O7" s="39">
        <v>89.47</v>
      </c>
      <c r="P7" s="39">
        <v>99.93</v>
      </c>
      <c r="Q7" s="39">
        <v>2981</v>
      </c>
      <c r="R7" s="39">
        <v>153066</v>
      </c>
      <c r="S7" s="39">
        <v>82.41</v>
      </c>
      <c r="T7" s="39">
        <v>1857.37</v>
      </c>
      <c r="U7" s="39">
        <v>152759</v>
      </c>
      <c r="V7" s="39">
        <v>82.41</v>
      </c>
      <c r="W7" s="39">
        <v>1853.65</v>
      </c>
      <c r="X7" s="39">
        <v>129.37</v>
      </c>
      <c r="Y7" s="39">
        <v>125.03</v>
      </c>
      <c r="Z7" s="39">
        <v>122.33</v>
      </c>
      <c r="AA7" s="39">
        <v>123.61</v>
      </c>
      <c r="AB7" s="39">
        <v>121.76</v>
      </c>
      <c r="AC7" s="39">
        <v>114.08</v>
      </c>
      <c r="AD7" s="39">
        <v>115.36</v>
      </c>
      <c r="AE7" s="39">
        <v>113.95</v>
      </c>
      <c r="AF7" s="39">
        <v>112.62</v>
      </c>
      <c r="AG7" s="39">
        <v>113.35</v>
      </c>
      <c r="AH7" s="39">
        <v>112.01</v>
      </c>
      <c r="AI7" s="39">
        <v>0</v>
      </c>
      <c r="AJ7" s="39">
        <v>0</v>
      </c>
      <c r="AK7" s="39">
        <v>0</v>
      </c>
      <c r="AL7" s="39">
        <v>0</v>
      </c>
      <c r="AM7" s="39">
        <v>0</v>
      </c>
      <c r="AN7" s="39">
        <v>0</v>
      </c>
      <c r="AO7" s="39">
        <v>0</v>
      </c>
      <c r="AP7" s="39">
        <v>0</v>
      </c>
      <c r="AQ7" s="39">
        <v>0.75</v>
      </c>
      <c r="AR7" s="39">
        <v>0.51</v>
      </c>
      <c r="AS7" s="39">
        <v>1.08</v>
      </c>
      <c r="AT7" s="39">
        <v>495.15</v>
      </c>
      <c r="AU7" s="39">
        <v>364.24</v>
      </c>
      <c r="AV7" s="39">
        <v>293.02999999999997</v>
      </c>
      <c r="AW7" s="39">
        <v>367.57</v>
      </c>
      <c r="AX7" s="39">
        <v>294.07</v>
      </c>
      <c r="AY7" s="39">
        <v>299.44</v>
      </c>
      <c r="AZ7" s="39">
        <v>311.99</v>
      </c>
      <c r="BA7" s="39">
        <v>307.83</v>
      </c>
      <c r="BB7" s="39">
        <v>318.89</v>
      </c>
      <c r="BC7" s="39">
        <v>309.10000000000002</v>
      </c>
      <c r="BD7" s="39">
        <v>264.97000000000003</v>
      </c>
      <c r="BE7" s="39">
        <v>106.47</v>
      </c>
      <c r="BF7" s="39">
        <v>97.78</v>
      </c>
      <c r="BG7" s="39">
        <v>87.35</v>
      </c>
      <c r="BH7" s="39">
        <v>77.66</v>
      </c>
      <c r="BI7" s="39">
        <v>68.45</v>
      </c>
      <c r="BJ7" s="39">
        <v>298.08999999999997</v>
      </c>
      <c r="BK7" s="39">
        <v>291.77999999999997</v>
      </c>
      <c r="BL7" s="39">
        <v>295.44</v>
      </c>
      <c r="BM7" s="39">
        <v>290.07</v>
      </c>
      <c r="BN7" s="39">
        <v>290.42</v>
      </c>
      <c r="BO7" s="39">
        <v>266.61</v>
      </c>
      <c r="BP7" s="39">
        <v>119.06</v>
      </c>
      <c r="BQ7" s="39">
        <v>116.05</v>
      </c>
      <c r="BR7" s="39">
        <v>110.92</v>
      </c>
      <c r="BS7" s="39">
        <v>112.7</v>
      </c>
      <c r="BT7" s="39">
        <v>111.55</v>
      </c>
      <c r="BU7" s="39">
        <v>106.4</v>
      </c>
      <c r="BV7" s="39">
        <v>107.61</v>
      </c>
      <c r="BW7" s="39">
        <v>106.02</v>
      </c>
      <c r="BX7" s="39">
        <v>104.84</v>
      </c>
      <c r="BY7" s="39">
        <v>106.11</v>
      </c>
      <c r="BZ7" s="39">
        <v>103.24</v>
      </c>
      <c r="CA7" s="39">
        <v>161.24</v>
      </c>
      <c r="CB7" s="39">
        <v>165.59</v>
      </c>
      <c r="CC7" s="39">
        <v>173.63</v>
      </c>
      <c r="CD7" s="39">
        <v>171.54</v>
      </c>
      <c r="CE7" s="39">
        <v>174.26</v>
      </c>
      <c r="CF7" s="39">
        <v>156.29</v>
      </c>
      <c r="CG7" s="39">
        <v>155.69</v>
      </c>
      <c r="CH7" s="39">
        <v>158.6</v>
      </c>
      <c r="CI7" s="39">
        <v>161.82</v>
      </c>
      <c r="CJ7" s="39">
        <v>161.03</v>
      </c>
      <c r="CK7" s="39">
        <v>168.38</v>
      </c>
      <c r="CL7" s="39">
        <v>76.64</v>
      </c>
      <c r="CM7" s="39">
        <v>76.099999999999994</v>
      </c>
      <c r="CN7" s="39">
        <v>76.290000000000006</v>
      </c>
      <c r="CO7" s="39">
        <v>75.84</v>
      </c>
      <c r="CP7" s="39">
        <v>75.3</v>
      </c>
      <c r="CQ7" s="39">
        <v>62.34</v>
      </c>
      <c r="CR7" s="39">
        <v>62.46</v>
      </c>
      <c r="CS7" s="39">
        <v>62.88</v>
      </c>
      <c r="CT7" s="39">
        <v>62.32</v>
      </c>
      <c r="CU7" s="39">
        <v>61.71</v>
      </c>
      <c r="CV7" s="39">
        <v>60</v>
      </c>
      <c r="CW7" s="39">
        <v>91.8</v>
      </c>
      <c r="CX7" s="39">
        <v>92.04</v>
      </c>
      <c r="CY7" s="39">
        <v>92.54</v>
      </c>
      <c r="CZ7" s="39">
        <v>92.8</v>
      </c>
      <c r="DA7" s="39">
        <v>92.2</v>
      </c>
      <c r="DB7" s="39">
        <v>90.15</v>
      </c>
      <c r="DC7" s="39">
        <v>90.62</v>
      </c>
      <c r="DD7" s="39">
        <v>90.13</v>
      </c>
      <c r="DE7" s="39">
        <v>90.19</v>
      </c>
      <c r="DF7" s="39">
        <v>90.03</v>
      </c>
      <c r="DG7" s="39">
        <v>89.8</v>
      </c>
      <c r="DH7" s="39">
        <v>49.87</v>
      </c>
      <c r="DI7" s="39">
        <v>49.43</v>
      </c>
      <c r="DJ7" s="39">
        <v>49.08</v>
      </c>
      <c r="DK7" s="39">
        <v>50.17</v>
      </c>
      <c r="DL7" s="39">
        <v>51.56</v>
      </c>
      <c r="DM7" s="39">
        <v>47.37</v>
      </c>
      <c r="DN7" s="39">
        <v>48.01</v>
      </c>
      <c r="DO7" s="39">
        <v>48.01</v>
      </c>
      <c r="DP7" s="39">
        <v>48.86</v>
      </c>
      <c r="DQ7" s="39">
        <v>49.6</v>
      </c>
      <c r="DR7" s="39">
        <v>49.59</v>
      </c>
      <c r="DS7" s="39">
        <v>2.16</v>
      </c>
      <c r="DT7" s="39">
        <v>1.81</v>
      </c>
      <c r="DU7" s="39">
        <v>1.81</v>
      </c>
      <c r="DV7" s="39">
        <v>1.81</v>
      </c>
      <c r="DW7" s="39">
        <v>1.81</v>
      </c>
      <c r="DX7" s="39">
        <v>14.27</v>
      </c>
      <c r="DY7" s="39">
        <v>16.170000000000002</v>
      </c>
      <c r="DZ7" s="39">
        <v>16.600000000000001</v>
      </c>
      <c r="EA7" s="39">
        <v>18.510000000000002</v>
      </c>
      <c r="EB7" s="39">
        <v>20.49</v>
      </c>
      <c r="EC7" s="39">
        <v>19.440000000000001</v>
      </c>
      <c r="ED7" s="39">
        <v>0.94</v>
      </c>
      <c r="EE7" s="39">
        <v>1</v>
      </c>
      <c r="EF7" s="39">
        <v>0.93</v>
      </c>
      <c r="EG7" s="39">
        <v>0.93</v>
      </c>
      <c r="EH7" s="39">
        <v>0.65</v>
      </c>
      <c r="EI7" s="39">
        <v>0.67</v>
      </c>
      <c r="EJ7" s="39">
        <v>0.67</v>
      </c>
      <c r="EK7" s="39">
        <v>0.65</v>
      </c>
      <c r="EL7" s="39">
        <v>0.7</v>
      </c>
      <c r="EM7" s="39">
        <v>0.72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106</v>
      </c>
      <c r="E13" t="s">
        <v>106</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久喜市</cp:lastModifiedBy>
  <cp:lastPrinted>2021-01-20T00:54:52Z</cp:lastPrinted>
  <dcterms:created xsi:type="dcterms:W3CDTF">2020-12-04T02:05:53Z</dcterms:created>
  <dcterms:modified xsi:type="dcterms:W3CDTF">2021-01-20T00:54:58Z</dcterms:modified>
  <cp:category/>
</cp:coreProperties>
</file>