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et-file01.inet-kuki.local\Public\0105福祉部\05介護保険課\保険料・給付係\ホームページ関係\事業者向け\"/>
    </mc:Choice>
  </mc:AlternateContent>
  <bookViews>
    <workbookView xWindow="0" yWindow="0" windowWidth="20490" windowHeight="7530"/>
  </bookViews>
  <sheets>
    <sheet name="【記載例】地域密着型通所介護" sheetId="8"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3" i="2" l="1"/>
  <c r="AX64" i="2"/>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Z23" i="2"/>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T68" i="8"/>
  <c r="V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H68" i="8"/>
  <c r="H67" i="8"/>
  <c r="S67" i="8"/>
  <c r="S68" i="8" s="1"/>
  <c r="AX63" i="8"/>
  <c r="AZ63" i="8" s="1"/>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S63"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W68" i="8" s="1"/>
  <c r="V67" i="8"/>
  <c r="U67" i="8"/>
  <c r="U68" i="8" s="1"/>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W72" i="8" s="1"/>
  <c r="AV51" i="8"/>
  <c r="AV72" i="8" s="1"/>
  <c r="AU51" i="8"/>
  <c r="AU72" i="8" s="1"/>
  <c r="AT51" i="8"/>
  <c r="AT72" i="8" s="1"/>
  <c r="AS51" i="8"/>
  <c r="AS72" i="8" s="1"/>
  <c r="AR51" i="8"/>
  <c r="AR72" i="8" s="1"/>
  <c r="AQ51" i="8"/>
  <c r="AQ72" i="8" s="1"/>
  <c r="AP51" i="8"/>
  <c r="AP72" i="8" s="1"/>
  <c r="AO51" i="8"/>
  <c r="AO72" i="8" s="1"/>
  <c r="AN51" i="8"/>
  <c r="AN72" i="8" s="1"/>
  <c r="AM51" i="8"/>
  <c r="AM72" i="8" s="1"/>
  <c r="AL51" i="8"/>
  <c r="AL72" i="8" s="1"/>
  <c r="AK51" i="8"/>
  <c r="AK72" i="8" s="1"/>
  <c r="AJ51" i="8"/>
  <c r="AJ72" i="8" s="1"/>
  <c r="AI51" i="8"/>
  <c r="AI72" i="8" s="1"/>
  <c r="AH51" i="8"/>
  <c r="AH72" i="8" s="1"/>
  <c r="AG51" i="8"/>
  <c r="AG72" i="8" s="1"/>
  <c r="AF51" i="8"/>
  <c r="AE51" i="8"/>
  <c r="AE72" i="8" s="1"/>
  <c r="AD51" i="8"/>
  <c r="AC51" i="8"/>
  <c r="AC72" i="8" s="1"/>
  <c r="AB51" i="8"/>
  <c r="AB72" i="8" s="1"/>
  <c r="AA51" i="8"/>
  <c r="AA72" i="8" s="1"/>
  <c r="Z51" i="8"/>
  <c r="Z72" i="8" s="1"/>
  <c r="Y51" i="8"/>
  <c r="Y72" i="8" s="1"/>
  <c r="X51" i="8"/>
  <c r="X72" i="8" s="1"/>
  <c r="W51" i="8"/>
  <c r="W72" i="8" s="1"/>
  <c r="V51" i="8"/>
  <c r="V72" i="8" s="1"/>
  <c r="U51" i="8"/>
  <c r="U72" i="8" s="1"/>
  <c r="T51" i="8"/>
  <c r="T72" i="8" s="1"/>
  <c r="S51" i="8"/>
  <c r="S72"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W71" i="8" s="1"/>
  <c r="AV39" i="8"/>
  <c r="AU39" i="8"/>
  <c r="AU71" i="8" s="1"/>
  <c r="AT39" i="8"/>
  <c r="AS39" i="8"/>
  <c r="AS71" i="8" s="1"/>
  <c r="AR39" i="8"/>
  <c r="AQ39" i="8"/>
  <c r="AQ71" i="8" s="1"/>
  <c r="AP39" i="8"/>
  <c r="AO39" i="8"/>
  <c r="AO71" i="8" s="1"/>
  <c r="AN39" i="8"/>
  <c r="AM39" i="8"/>
  <c r="AM71" i="8" s="1"/>
  <c r="AL39" i="8"/>
  <c r="AL71" i="8" s="1"/>
  <c r="AK39" i="8"/>
  <c r="AK71" i="8" s="1"/>
  <c r="AJ39" i="8"/>
  <c r="AJ71" i="8" s="1"/>
  <c r="AI39" i="8"/>
  <c r="AI71" i="8" s="1"/>
  <c r="AH39" i="8"/>
  <c r="AH71" i="8" s="1"/>
  <c r="AG39" i="8"/>
  <c r="AG71" i="8" s="1"/>
  <c r="AF39" i="8"/>
  <c r="AF71" i="8" s="1"/>
  <c r="AE39" i="8"/>
  <c r="AE71" i="8" s="1"/>
  <c r="AD39" i="8"/>
  <c r="AD71" i="8" s="1"/>
  <c r="AC39" i="8"/>
  <c r="AC71" i="8" s="1"/>
  <c r="AB39" i="8"/>
  <c r="AB71" i="8" s="1"/>
  <c r="AA39" i="8"/>
  <c r="AA71" i="8" s="1"/>
  <c r="Z39" i="8"/>
  <c r="Z71" i="8" s="1"/>
  <c r="Y39" i="8"/>
  <c r="Y71" i="8" s="1"/>
  <c r="X39" i="8"/>
  <c r="X71" i="8" s="1"/>
  <c r="W39" i="8"/>
  <c r="W71" i="8" s="1"/>
  <c r="V39" i="8"/>
  <c r="V71" i="8" s="1"/>
  <c r="U39" i="8"/>
  <c r="U71" i="8" s="1"/>
  <c r="T39" i="8"/>
  <c r="T71" i="8" s="1"/>
  <c r="S39" i="8"/>
  <c r="S71" i="8" s="1"/>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W70" i="8" s="1"/>
  <c r="AV33" i="8"/>
  <c r="AU33" i="8"/>
  <c r="AU70" i="8" s="1"/>
  <c r="AT33" i="8"/>
  <c r="AS33" i="8"/>
  <c r="AS70" i="8" s="1"/>
  <c r="AR33" i="8"/>
  <c r="AQ33" i="8"/>
  <c r="AQ70" i="8" s="1"/>
  <c r="AP33" i="8"/>
  <c r="AO33" i="8"/>
  <c r="AO70" i="8" s="1"/>
  <c r="AN33" i="8"/>
  <c r="AN70" i="8" s="1"/>
  <c r="AM33" i="8"/>
  <c r="AM70" i="8" s="1"/>
  <c r="AL33" i="8"/>
  <c r="AK33" i="8"/>
  <c r="AK70" i="8" s="1"/>
  <c r="AJ33" i="8"/>
  <c r="AJ70" i="8" s="1"/>
  <c r="AI33" i="8"/>
  <c r="AI70" i="8" s="1"/>
  <c r="AH33" i="8"/>
  <c r="AG33" i="8"/>
  <c r="AG70" i="8" s="1"/>
  <c r="AF33" i="8"/>
  <c r="AF70" i="8" s="1"/>
  <c r="AE33" i="8"/>
  <c r="AE70" i="8" s="1"/>
  <c r="AD33" i="8"/>
  <c r="AD70" i="8" s="1"/>
  <c r="AC33" i="8"/>
  <c r="AC70" i="8" s="1"/>
  <c r="AB33" i="8"/>
  <c r="AB70" i="8" s="1"/>
  <c r="AA33" i="8"/>
  <c r="AA70" i="8" s="1"/>
  <c r="Z33" i="8"/>
  <c r="Z70" i="8" s="1"/>
  <c r="Y33" i="8"/>
  <c r="Y70" i="8" s="1"/>
  <c r="X33" i="8"/>
  <c r="X70" i="8" s="1"/>
  <c r="W33" i="8"/>
  <c r="W70" i="8" s="1"/>
  <c r="V33" i="8"/>
  <c r="V70" i="8" s="1"/>
  <c r="U33" i="8"/>
  <c r="U70" i="8" s="1"/>
  <c r="T33" i="8"/>
  <c r="T70" i="8" s="1"/>
  <c r="S33" i="8"/>
  <c r="S70"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9" i="8" s="1"/>
  <c r="AV27" i="8"/>
  <c r="AU27" i="8"/>
  <c r="AU69" i="8" s="1"/>
  <c r="AT27" i="8"/>
  <c r="AS27" i="8"/>
  <c r="AS69" i="8" s="1"/>
  <c r="AR27" i="8"/>
  <c r="AQ27" i="8"/>
  <c r="AQ69" i="8" s="1"/>
  <c r="AP27" i="8"/>
  <c r="AO27" i="8"/>
  <c r="AO69" i="8" s="1"/>
  <c r="AN27" i="8"/>
  <c r="AM27" i="8"/>
  <c r="AM69" i="8" s="1"/>
  <c r="AL27" i="8"/>
  <c r="AK27" i="8"/>
  <c r="AK69" i="8" s="1"/>
  <c r="AJ27" i="8"/>
  <c r="AI27" i="8"/>
  <c r="AI69" i="8" s="1"/>
  <c r="AH27" i="8"/>
  <c r="AG27" i="8"/>
  <c r="AG69" i="8" s="1"/>
  <c r="AF27" i="8"/>
  <c r="AE27" i="8"/>
  <c r="AE69" i="8" s="1"/>
  <c r="AD27" i="8"/>
  <c r="AC27" i="8"/>
  <c r="AC69" i="8" s="1"/>
  <c r="AB27" i="8"/>
  <c r="AA27" i="8"/>
  <c r="AA69" i="8" s="1"/>
  <c r="Z27" i="8"/>
  <c r="Y27" i="8"/>
  <c r="Y69" i="8" s="1"/>
  <c r="X27" i="8"/>
  <c r="W27" i="8"/>
  <c r="W69" i="8" s="1"/>
  <c r="V27" i="8"/>
  <c r="U27" i="8"/>
  <c r="U69" i="8" s="1"/>
  <c r="T27" i="8"/>
  <c r="S27" i="8"/>
  <c r="S69" i="8" s="1"/>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T69" i="8" l="1"/>
  <c r="X69" i="8"/>
  <c r="AB69" i="8"/>
  <c r="AF69" i="8"/>
  <c r="AJ69" i="8"/>
  <c r="AN69" i="8"/>
  <c r="AR69" i="8"/>
  <c r="AV69" i="8"/>
  <c r="AH70" i="8"/>
  <c r="AL70" i="8"/>
  <c r="AP70" i="8"/>
  <c r="AT70" i="8"/>
  <c r="AN71" i="8"/>
  <c r="AR71" i="8"/>
  <c r="AV71" i="8"/>
  <c r="AD72" i="8"/>
  <c r="V69" i="8"/>
  <c r="Z69" i="8"/>
  <c r="AD69" i="8"/>
  <c r="AH69" i="8"/>
  <c r="AL69" i="8"/>
  <c r="AP69" i="8"/>
  <c r="AT69" i="8"/>
  <c r="AR70" i="8"/>
  <c r="AV70" i="8"/>
  <c r="AP71" i="8"/>
  <c r="AT71" i="8"/>
  <c r="AF72"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B55" i="2"/>
  <c r="AZ26" i="8" l="1"/>
  <c r="AX64" i="8"/>
  <c r="AZ64" i="8" s="1"/>
  <c r="B58" i="2"/>
  <c r="B25" i="2"/>
  <c r="B28" i="2" s="1"/>
  <c r="B31" i="2" s="1"/>
  <c r="B34" i="2" s="1"/>
  <c r="B37" i="2" s="1"/>
  <c r="B40" i="2" s="1"/>
  <c r="B43" i="2" s="1"/>
  <c r="B46" i="2" s="1"/>
  <c r="B49" i="2" s="1"/>
  <c r="B52"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<sst xmlns="http://schemas.openxmlformats.org/spreadsheetml/2006/main" count="1217" uniqueCount="235">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</sst>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93" xfId="0" applyFont="1" applyBorder="1" applyAlignment="1">
      <alignment horizontal="center" vertical="center"/>
    </xf>
    <xf numFmtId="0" fontId="5" fillId="0" borderId="101"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4" borderId="48"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0" fontId="5" fillId="4" borderId="25"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2.vml"/><Relationship Id="rId1" Type="http://schemas.openxmlformats.org/officeDocument/2006/relationships/drawing" Target="../drawings/drawing2.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4.vml"/><Relationship Id="rId1" Type="http://schemas.openxmlformats.org/officeDocument/2006/relationships/drawing" Target="../drawings/drawing4.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2"/>
  <sheetViews>
    <sheetView showGridLines="0" tabSelected="1" view="pageBreakPreview" zoomScale="70" zoomScaleNormal="70" zoomScaleSheetLayoutView="70" workbookViewId="0">
      <selection activeCell="L3" sqref="L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4</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v>0.39583333333333331</v>
      </c>
      <c r="M8" s="359"/>
      <c r="N8" s="360"/>
      <c r="O8" s="85" t="s">
        <v>2</v>
      </c>
      <c r="P8" s="358">
        <v>0.6875</v>
      </c>
      <c r="Q8" s="359"/>
      <c r="R8" s="360"/>
      <c r="S8" s="84" t="s">
        <v>24</v>
      </c>
      <c r="T8" s="361">
        <f>(P8-L8)*24</f>
        <v>7</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v>18</v>
      </c>
      <c r="AV8" s="400"/>
      <c r="AW8" s="100" t="s">
        <v>133</v>
      </c>
      <c r="AX8" s="16"/>
      <c r="AY8" s="16" t="s">
        <v>77</v>
      </c>
      <c r="AZ8" s="16"/>
      <c r="BA8" s="16"/>
      <c r="BB8" s="404">
        <f>DAY(EOMONTH(DATE(AC2,AG2,1),0))</f>
        <v>30</v>
      </c>
      <c r="BC8" s="405"/>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t="s">
        <v>136</v>
      </c>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v>0.39583333333333331</v>
      </c>
      <c r="AV14" s="359"/>
      <c r="AW14" s="360"/>
      <c r="AX14" s="85" t="s">
        <v>2</v>
      </c>
      <c r="AY14" s="358">
        <v>0.6875</v>
      </c>
      <c r="AZ14" s="359"/>
      <c r="BA14" s="360"/>
      <c r="BB14" s="84" t="s">
        <v>24</v>
      </c>
      <c r="BC14" s="361">
        <f>(AY14-AU14)*24</f>
        <v>7</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138"/>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139"/>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139"/>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139"/>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140"/>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t="s">
        <v>185</v>
      </c>
      <c r="H22" s="343" t="s">
        <v>131</v>
      </c>
      <c r="I22" s="344"/>
      <c r="J22" s="344"/>
      <c r="K22" s="345"/>
      <c r="L22" s="346" t="s">
        <v>186</v>
      </c>
      <c r="M22" s="347"/>
      <c r="N22" s="347"/>
      <c r="O22" s="348"/>
      <c r="P22" s="349" t="s">
        <v>50</v>
      </c>
      <c r="Q22" s="350"/>
      <c r="R22" s="351"/>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32"/>
      <c r="AY22" s="333"/>
      <c r="AZ22" s="334"/>
      <c r="BA22" s="335"/>
      <c r="BB22" s="336"/>
      <c r="BC22" s="337"/>
      <c r="BD22" s="337"/>
      <c r="BE22" s="337"/>
      <c r="BF22" s="338"/>
    </row>
    <row r="23" spans="2:58" ht="20.25" customHeight="1" x14ac:dyDescent="0.4">
      <c r="B23" s="257"/>
      <c r="C23" s="328" t="s">
        <v>4</v>
      </c>
      <c r="D23" s="329"/>
      <c r="E23" s="330"/>
      <c r="F23" s="184"/>
      <c r="G23" s="263"/>
      <c r="H23" s="268"/>
      <c r="I23" s="266"/>
      <c r="J23" s="266"/>
      <c r="K23" s="267"/>
      <c r="L23" s="275"/>
      <c r="M23" s="276"/>
      <c r="N23" s="276"/>
      <c r="O23" s="277"/>
      <c r="P23" s="292" t="s">
        <v>15</v>
      </c>
      <c r="Q23" s="293"/>
      <c r="R23" s="294"/>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5">
        <f>IF($BB$3="計画",SUM(S23:AT23),IF($BB$3="実績",SUM(S23:AW23),""))</f>
        <v>160</v>
      </c>
      <c r="AY23" s="296"/>
      <c r="AZ23" s="297">
        <f>IF($BB$3="計画",AX23/4,IF($BB$3="実績",【記載例】地域密着型通所介護!AX23/(【記載例】地域密着型通所介護!$BB$8/7),""))</f>
        <v>40</v>
      </c>
      <c r="BA23" s="298"/>
      <c r="BB23" s="322"/>
      <c r="BC23" s="323"/>
      <c r="BD23" s="323"/>
      <c r="BE23" s="323"/>
      <c r="BF23" s="324"/>
    </row>
    <row r="24" spans="2:58" ht="20.25" customHeight="1" x14ac:dyDescent="0.4">
      <c r="B24" s="257"/>
      <c r="C24" s="299"/>
      <c r="D24" s="300"/>
      <c r="E24" s="301"/>
      <c r="F24" s="185" t="str">
        <f>C23</f>
        <v>管理者</v>
      </c>
      <c r="G24" s="263"/>
      <c r="H24" s="268"/>
      <c r="I24" s="266"/>
      <c r="J24" s="266"/>
      <c r="K24" s="267"/>
      <c r="L24" s="275"/>
      <c r="M24" s="276"/>
      <c r="N24" s="276"/>
      <c r="O24" s="277"/>
      <c r="P24" s="302" t="s">
        <v>51</v>
      </c>
      <c r="Q24" s="303"/>
      <c r="R24" s="304"/>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5">
        <f>IF($BB$3="計画",SUM(S24:AT24),IF($BB$3="実績",SUM(S24:AW24),""))</f>
        <v>140.0000000000002</v>
      </c>
      <c r="AY24" s="306"/>
      <c r="AZ24" s="307">
        <f>IF($BB$3="計画",AX24/4,IF($BB$3="実績",【記載例】地域密着型通所介護!AX24/(【記載例】地域密着型通所介護!$BB$8/7),""))</f>
        <v>35.00000000000005</v>
      </c>
      <c r="BA24" s="308"/>
      <c r="BB24" s="325"/>
      <c r="BC24" s="326"/>
      <c r="BD24" s="326"/>
      <c r="BE24" s="326"/>
      <c r="BF24" s="327"/>
    </row>
    <row r="25" spans="2:58" ht="20.25" customHeight="1" x14ac:dyDescent="0.4">
      <c r="B25" s="257">
        <f>B22+1</f>
        <v>2</v>
      </c>
      <c r="C25" s="259"/>
      <c r="D25" s="260"/>
      <c r="E25" s="261"/>
      <c r="F25" s="186"/>
      <c r="G25" s="262" t="s">
        <v>185</v>
      </c>
      <c r="H25" s="265" t="s">
        <v>189</v>
      </c>
      <c r="I25" s="266"/>
      <c r="J25" s="266"/>
      <c r="K25" s="267"/>
      <c r="L25" s="272" t="s">
        <v>191</v>
      </c>
      <c r="M25" s="273"/>
      <c r="N25" s="273"/>
      <c r="O25" s="274"/>
      <c r="P25" s="281" t="s">
        <v>50</v>
      </c>
      <c r="Q25" s="282"/>
      <c r="R25" s="283"/>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09"/>
      <c r="AY25" s="310"/>
      <c r="AZ25" s="311"/>
      <c r="BA25" s="312"/>
      <c r="BB25" s="319"/>
      <c r="BC25" s="320"/>
      <c r="BD25" s="320"/>
      <c r="BE25" s="320"/>
      <c r="BF25" s="321"/>
    </row>
    <row r="26" spans="2:58" ht="20.25" customHeight="1" x14ac:dyDescent="0.4">
      <c r="B26" s="257"/>
      <c r="C26" s="328" t="s">
        <v>74</v>
      </c>
      <c r="D26" s="329"/>
      <c r="E26" s="330"/>
      <c r="F26" s="184"/>
      <c r="G26" s="263"/>
      <c r="H26" s="268"/>
      <c r="I26" s="266"/>
      <c r="J26" s="266"/>
      <c r="K26" s="267"/>
      <c r="L26" s="275"/>
      <c r="M26" s="276"/>
      <c r="N26" s="276"/>
      <c r="O26" s="277"/>
      <c r="P26" s="292" t="s">
        <v>15</v>
      </c>
      <c r="Q26" s="293"/>
      <c r="R26" s="294"/>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5">
        <f>IF($BB$3="計画",SUM(S26:AT26),IF($BB$3="実績",SUM(S26:AW26),""))</f>
        <v>160</v>
      </c>
      <c r="AY26" s="296"/>
      <c r="AZ26" s="297">
        <f>IF($BB$3="計画",AX26/4,IF($BB$3="実績",【記載例】地域密着型通所介護!AX26/(【記載例】地域密着型通所介護!$BB$8/7),""))</f>
        <v>40</v>
      </c>
      <c r="BA26" s="298"/>
      <c r="BB26" s="322"/>
      <c r="BC26" s="323"/>
      <c r="BD26" s="323"/>
      <c r="BE26" s="323"/>
      <c r="BF26" s="324"/>
    </row>
    <row r="27" spans="2:58" ht="20.25" customHeight="1" x14ac:dyDescent="0.4">
      <c r="B27" s="257"/>
      <c r="C27" s="299"/>
      <c r="D27" s="300"/>
      <c r="E27" s="301"/>
      <c r="F27" s="184" t="str">
        <f>C26</f>
        <v>生活相談員</v>
      </c>
      <c r="G27" s="317"/>
      <c r="H27" s="268"/>
      <c r="I27" s="266"/>
      <c r="J27" s="266"/>
      <c r="K27" s="267"/>
      <c r="L27" s="318"/>
      <c r="M27" s="287"/>
      <c r="N27" s="287"/>
      <c r="O27" s="288"/>
      <c r="P27" s="302" t="s">
        <v>51</v>
      </c>
      <c r="Q27" s="303"/>
      <c r="R27" s="304"/>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5">
        <f>IF($BB$3="計画",SUM(S27:AT27),IF($BB$3="実績",SUM(S27:AW27),""))</f>
        <v>140.0000000000002</v>
      </c>
      <c r="AY27" s="306"/>
      <c r="AZ27" s="307">
        <f>IF($BB$3="計画",AX27/4,IF($BB$3="実績",【記載例】地域密着型通所介護!AX27/(【記載例】地域密着型通所介護!$BB$8/7),""))</f>
        <v>35.00000000000005</v>
      </c>
      <c r="BA27" s="308"/>
      <c r="BB27" s="325"/>
      <c r="BC27" s="326"/>
      <c r="BD27" s="326"/>
      <c r="BE27" s="326"/>
      <c r="BF27" s="327"/>
    </row>
    <row r="28" spans="2:58" ht="20.25" customHeight="1" x14ac:dyDescent="0.4">
      <c r="B28" s="257">
        <f>B25+1</f>
        <v>3</v>
      </c>
      <c r="C28" s="259"/>
      <c r="D28" s="260"/>
      <c r="E28" s="261"/>
      <c r="F28" s="186"/>
      <c r="G28" s="262" t="s">
        <v>184</v>
      </c>
      <c r="H28" s="265" t="s">
        <v>108</v>
      </c>
      <c r="I28" s="266"/>
      <c r="J28" s="266"/>
      <c r="K28" s="267"/>
      <c r="L28" s="272" t="s">
        <v>192</v>
      </c>
      <c r="M28" s="273"/>
      <c r="N28" s="273"/>
      <c r="O28" s="274"/>
      <c r="P28" s="281" t="s">
        <v>50</v>
      </c>
      <c r="Q28" s="282"/>
      <c r="R28" s="283"/>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09"/>
      <c r="AY28" s="310"/>
      <c r="AZ28" s="311"/>
      <c r="BA28" s="312"/>
      <c r="BB28" s="319" t="s">
        <v>200</v>
      </c>
      <c r="BC28" s="320"/>
      <c r="BD28" s="320"/>
      <c r="BE28" s="320"/>
      <c r="BF28" s="321"/>
    </row>
    <row r="29" spans="2:58" ht="20.25" customHeight="1" x14ac:dyDescent="0.4">
      <c r="B29" s="257"/>
      <c r="C29" s="289" t="s">
        <v>74</v>
      </c>
      <c r="D29" s="290"/>
      <c r="E29" s="291"/>
      <c r="F29" s="184"/>
      <c r="G29" s="263"/>
      <c r="H29" s="268"/>
      <c r="I29" s="266"/>
      <c r="J29" s="266"/>
      <c r="K29" s="267"/>
      <c r="L29" s="275"/>
      <c r="M29" s="276"/>
      <c r="N29" s="276"/>
      <c r="O29" s="277"/>
      <c r="P29" s="292" t="s">
        <v>15</v>
      </c>
      <c r="Q29" s="293"/>
      <c r="R29" s="294"/>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5">
        <f>IF($BB$3="計画",SUM(S29:AT29),IF($BB$3="実績",SUM(S29:AW29),""))</f>
        <v>64</v>
      </c>
      <c r="AY29" s="296"/>
      <c r="AZ29" s="297">
        <f>IF($BB$3="計画",AX29/4,IF($BB$3="実績",【記載例】地域密着型通所介護!AX29/(【記載例】地域密着型通所介護!$BB$8/7),""))</f>
        <v>16</v>
      </c>
      <c r="BA29" s="298"/>
      <c r="BB29" s="322"/>
      <c r="BC29" s="323"/>
      <c r="BD29" s="323"/>
      <c r="BE29" s="323"/>
      <c r="BF29" s="324"/>
    </row>
    <row r="30" spans="2:58" ht="20.25" customHeight="1" x14ac:dyDescent="0.4">
      <c r="B30" s="257"/>
      <c r="C30" s="299"/>
      <c r="D30" s="300"/>
      <c r="E30" s="301"/>
      <c r="F30" s="184" t="str">
        <f>C29</f>
        <v>生活相談員</v>
      </c>
      <c r="G30" s="317"/>
      <c r="H30" s="268"/>
      <c r="I30" s="266"/>
      <c r="J30" s="266"/>
      <c r="K30" s="267"/>
      <c r="L30" s="318"/>
      <c r="M30" s="287"/>
      <c r="N30" s="287"/>
      <c r="O30" s="288"/>
      <c r="P30" s="302" t="s">
        <v>51</v>
      </c>
      <c r="Q30" s="303"/>
      <c r="R30" s="304"/>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5">
        <f>IF($BB$3="計画",SUM(S30:AT30),IF($BB$3="実績",SUM(S30:AW30),""))</f>
        <v>56.000000000000064</v>
      </c>
      <c r="AY30" s="306"/>
      <c r="AZ30" s="307">
        <f>IF($BB$3="計画",AX30/4,IF($BB$3="実績",【記載例】地域密着型通所介護!AX30/(【記載例】地域密着型通所介護!$BB$8/7),""))</f>
        <v>14.000000000000016</v>
      </c>
      <c r="BA30" s="308"/>
      <c r="BB30" s="325"/>
      <c r="BC30" s="326"/>
      <c r="BD30" s="326"/>
      <c r="BE30" s="326"/>
      <c r="BF30" s="327"/>
    </row>
    <row r="31" spans="2:58" ht="20.25" customHeight="1" x14ac:dyDescent="0.4">
      <c r="B31" s="257">
        <f>B28+1</f>
        <v>4</v>
      </c>
      <c r="C31" s="259"/>
      <c r="D31" s="260"/>
      <c r="E31" s="261"/>
      <c r="F31" s="186"/>
      <c r="G31" s="262" t="s">
        <v>184</v>
      </c>
      <c r="H31" s="265" t="s">
        <v>14</v>
      </c>
      <c r="I31" s="266"/>
      <c r="J31" s="266"/>
      <c r="K31" s="267"/>
      <c r="L31" s="272" t="s">
        <v>193</v>
      </c>
      <c r="M31" s="273"/>
      <c r="N31" s="273"/>
      <c r="O31" s="274"/>
      <c r="P31" s="281" t="s">
        <v>50</v>
      </c>
      <c r="Q31" s="282"/>
      <c r="R31" s="283"/>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09"/>
      <c r="AY31" s="310"/>
      <c r="AZ31" s="311"/>
      <c r="BA31" s="312"/>
      <c r="BB31" s="319" t="s">
        <v>203</v>
      </c>
      <c r="BC31" s="320"/>
      <c r="BD31" s="320"/>
      <c r="BE31" s="320"/>
      <c r="BF31" s="321"/>
    </row>
    <row r="32" spans="2:58" ht="20.25" customHeight="1" x14ac:dyDescent="0.4">
      <c r="B32" s="257"/>
      <c r="C32" s="289" t="s">
        <v>5</v>
      </c>
      <c r="D32" s="290"/>
      <c r="E32" s="291"/>
      <c r="F32" s="184"/>
      <c r="G32" s="263"/>
      <c r="H32" s="268"/>
      <c r="I32" s="266"/>
      <c r="J32" s="266"/>
      <c r="K32" s="267"/>
      <c r="L32" s="275"/>
      <c r="M32" s="276"/>
      <c r="N32" s="276"/>
      <c r="O32" s="277"/>
      <c r="P32" s="292" t="s">
        <v>15</v>
      </c>
      <c r="Q32" s="293"/>
      <c r="R32" s="294"/>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5">
        <f>IF($BB$3="計画",SUM(S32:AT32),IF($BB$3="実績",SUM(S32:AW32),""))</f>
        <v>64</v>
      </c>
      <c r="AY32" s="296"/>
      <c r="AZ32" s="297">
        <f>IF($BB$3="計画",AX32/4,IF($BB$3="実績",【記載例】地域密着型通所介護!AX32/(【記載例】地域密着型通所介護!$BB$8/7),""))</f>
        <v>16</v>
      </c>
      <c r="BA32" s="298"/>
      <c r="BB32" s="322"/>
      <c r="BC32" s="323"/>
      <c r="BD32" s="323"/>
      <c r="BE32" s="323"/>
      <c r="BF32" s="324"/>
    </row>
    <row r="33" spans="2:58" ht="20.25" customHeight="1" x14ac:dyDescent="0.4">
      <c r="B33" s="257"/>
      <c r="C33" s="299"/>
      <c r="D33" s="300"/>
      <c r="E33" s="301"/>
      <c r="F33" s="184" t="str">
        <f>C32</f>
        <v>看護職員</v>
      </c>
      <c r="G33" s="317"/>
      <c r="H33" s="268"/>
      <c r="I33" s="266"/>
      <c r="J33" s="266"/>
      <c r="K33" s="267"/>
      <c r="L33" s="318"/>
      <c r="M33" s="287"/>
      <c r="N33" s="287"/>
      <c r="O33" s="288"/>
      <c r="P33" s="302" t="s">
        <v>51</v>
      </c>
      <c r="Q33" s="303"/>
      <c r="R33" s="304"/>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5">
        <f>IF($BB$3="計画",SUM(S33:AT33),IF($BB$3="実績",SUM(S33:AW33),""))</f>
        <v>64</v>
      </c>
      <c r="AY33" s="306"/>
      <c r="AZ33" s="307">
        <f>IF($BB$3="計画",AX33/4,IF($BB$3="実績",【記載例】地域密着型通所介護!AX33/(【記載例】地域密着型通所介護!$BB$8/7),""))</f>
        <v>16</v>
      </c>
      <c r="BA33" s="308"/>
      <c r="BB33" s="325"/>
      <c r="BC33" s="326"/>
      <c r="BD33" s="326"/>
      <c r="BE33" s="326"/>
      <c r="BF33" s="327"/>
    </row>
    <row r="34" spans="2:58" ht="20.25" customHeight="1" x14ac:dyDescent="0.4">
      <c r="B34" s="257">
        <f>B31+1</f>
        <v>5</v>
      </c>
      <c r="C34" s="259"/>
      <c r="D34" s="260"/>
      <c r="E34" s="261"/>
      <c r="F34" s="186"/>
      <c r="G34" s="262" t="s">
        <v>187</v>
      </c>
      <c r="H34" s="265" t="s">
        <v>6</v>
      </c>
      <c r="I34" s="266"/>
      <c r="J34" s="266"/>
      <c r="K34" s="267"/>
      <c r="L34" s="272" t="s">
        <v>195</v>
      </c>
      <c r="M34" s="273"/>
      <c r="N34" s="273"/>
      <c r="O34" s="274"/>
      <c r="P34" s="281" t="s">
        <v>50</v>
      </c>
      <c r="Q34" s="282"/>
      <c r="R34" s="283"/>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09"/>
      <c r="AY34" s="310"/>
      <c r="AZ34" s="311"/>
      <c r="BA34" s="312"/>
      <c r="BB34" s="319" t="s">
        <v>198</v>
      </c>
      <c r="BC34" s="320"/>
      <c r="BD34" s="320"/>
      <c r="BE34" s="320"/>
      <c r="BF34" s="321"/>
    </row>
    <row r="35" spans="2:58" ht="20.25" customHeight="1" x14ac:dyDescent="0.4">
      <c r="B35" s="257"/>
      <c r="C35" s="289" t="s">
        <v>5</v>
      </c>
      <c r="D35" s="290"/>
      <c r="E35" s="291"/>
      <c r="F35" s="184"/>
      <c r="G35" s="263"/>
      <c r="H35" s="268"/>
      <c r="I35" s="266"/>
      <c r="J35" s="266"/>
      <c r="K35" s="267"/>
      <c r="L35" s="275"/>
      <c r="M35" s="276"/>
      <c r="N35" s="276"/>
      <c r="O35" s="277"/>
      <c r="P35" s="292" t="s">
        <v>15</v>
      </c>
      <c r="Q35" s="293"/>
      <c r="R35" s="294"/>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5">
        <f>IF($BB$3="計画",SUM(S35:AT35),IF($BB$3="実績",SUM(S35:AW35),""))</f>
        <v>48</v>
      </c>
      <c r="AY35" s="296"/>
      <c r="AZ35" s="297">
        <f>IF($BB$3="計画",AX35/4,IF($BB$3="実績",【記載例】地域密着型通所介護!AX35/(【記載例】地域密着型通所介護!$BB$8/7),""))</f>
        <v>12</v>
      </c>
      <c r="BA35" s="298"/>
      <c r="BB35" s="322"/>
      <c r="BC35" s="323"/>
      <c r="BD35" s="323"/>
      <c r="BE35" s="323"/>
      <c r="BF35" s="324"/>
    </row>
    <row r="36" spans="2:58" ht="20.25" customHeight="1" x14ac:dyDescent="0.4">
      <c r="B36" s="257"/>
      <c r="C36" s="299"/>
      <c r="D36" s="300"/>
      <c r="E36" s="301"/>
      <c r="F36" s="184" t="str">
        <f>C35</f>
        <v>看護職員</v>
      </c>
      <c r="G36" s="317"/>
      <c r="H36" s="268"/>
      <c r="I36" s="266"/>
      <c r="J36" s="266"/>
      <c r="K36" s="267"/>
      <c r="L36" s="318"/>
      <c r="M36" s="287"/>
      <c r="N36" s="287"/>
      <c r="O36" s="288"/>
      <c r="P36" s="302" t="s">
        <v>51</v>
      </c>
      <c r="Q36" s="303"/>
      <c r="R36" s="304"/>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5">
        <f>IF($BB$3="計画",SUM(S36:AT36),IF($BB$3="実績",SUM(S36:AW36),""))</f>
        <v>48</v>
      </c>
      <c r="AY36" s="306"/>
      <c r="AZ36" s="307">
        <f>IF($BB$3="計画",AX36/4,IF($BB$3="実績",【記載例】地域密着型通所介護!AX36/(【記載例】地域密着型通所介護!$BB$8/7),""))</f>
        <v>12</v>
      </c>
      <c r="BA36" s="308"/>
      <c r="BB36" s="325"/>
      <c r="BC36" s="326"/>
      <c r="BD36" s="326"/>
      <c r="BE36" s="326"/>
      <c r="BF36" s="327"/>
    </row>
    <row r="37" spans="2:58" ht="20.25" customHeight="1" x14ac:dyDescent="0.4">
      <c r="B37" s="257">
        <f>B34+1</f>
        <v>6</v>
      </c>
      <c r="C37" s="259"/>
      <c r="D37" s="260"/>
      <c r="E37" s="261"/>
      <c r="F37" s="186"/>
      <c r="G37" s="262" t="s">
        <v>184</v>
      </c>
      <c r="H37" s="265" t="s">
        <v>131</v>
      </c>
      <c r="I37" s="266"/>
      <c r="J37" s="266"/>
      <c r="K37" s="267"/>
      <c r="L37" s="272" t="s">
        <v>192</v>
      </c>
      <c r="M37" s="273"/>
      <c r="N37" s="273"/>
      <c r="O37" s="274"/>
      <c r="P37" s="281" t="s">
        <v>50</v>
      </c>
      <c r="Q37" s="282"/>
      <c r="R37" s="283"/>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09"/>
      <c r="AY37" s="310"/>
      <c r="AZ37" s="311"/>
      <c r="BA37" s="312"/>
      <c r="BB37" s="319" t="s">
        <v>201</v>
      </c>
      <c r="BC37" s="320"/>
      <c r="BD37" s="320"/>
      <c r="BE37" s="320"/>
      <c r="BF37" s="321"/>
    </row>
    <row r="38" spans="2:58" ht="20.25" customHeight="1" x14ac:dyDescent="0.4">
      <c r="B38" s="257"/>
      <c r="C38" s="289" t="s">
        <v>75</v>
      </c>
      <c r="D38" s="290"/>
      <c r="E38" s="291"/>
      <c r="F38" s="184"/>
      <c r="G38" s="263"/>
      <c r="H38" s="268"/>
      <c r="I38" s="266"/>
      <c r="J38" s="266"/>
      <c r="K38" s="267"/>
      <c r="L38" s="275"/>
      <c r="M38" s="276"/>
      <c r="N38" s="276"/>
      <c r="O38" s="277"/>
      <c r="P38" s="292" t="s">
        <v>15</v>
      </c>
      <c r="Q38" s="293"/>
      <c r="R38" s="294"/>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5">
        <f>IF($BB$3="計画",SUM(S38:AT38),IF($BB$3="実績",SUM(S38:AW38),""))</f>
        <v>96</v>
      </c>
      <c r="AY38" s="296"/>
      <c r="AZ38" s="297">
        <f>IF($BB$3="計画",AX38/4,IF($BB$3="実績",【記載例】地域密着型通所介護!AX38/(【記載例】地域密着型通所介護!$BB$8/7),""))</f>
        <v>24</v>
      </c>
      <c r="BA38" s="298"/>
      <c r="BB38" s="322"/>
      <c r="BC38" s="323"/>
      <c r="BD38" s="323"/>
      <c r="BE38" s="323"/>
      <c r="BF38" s="324"/>
    </row>
    <row r="39" spans="2:58" ht="20.25" customHeight="1" x14ac:dyDescent="0.4">
      <c r="B39" s="257"/>
      <c r="C39" s="299"/>
      <c r="D39" s="300"/>
      <c r="E39" s="301"/>
      <c r="F39" s="184" t="str">
        <f>C38</f>
        <v>介護職員</v>
      </c>
      <c r="G39" s="317"/>
      <c r="H39" s="268"/>
      <c r="I39" s="266"/>
      <c r="J39" s="266"/>
      <c r="K39" s="267"/>
      <c r="L39" s="318"/>
      <c r="M39" s="287"/>
      <c r="N39" s="287"/>
      <c r="O39" s="288"/>
      <c r="P39" s="302" t="s">
        <v>51</v>
      </c>
      <c r="Q39" s="303"/>
      <c r="R39" s="304"/>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5">
        <f>IF($BB$3="計画",SUM(S39:AT39),IF($BB$3="実績",SUM(S39:AW39),""))</f>
        <v>84.000000000000114</v>
      </c>
      <c r="AY39" s="306"/>
      <c r="AZ39" s="307">
        <f>IF($BB$3="計画",AX39/4,IF($BB$3="実績",【記載例】地域密着型通所介護!AX39/(【記載例】地域密着型通所介護!$BB$8/7),""))</f>
        <v>21.000000000000028</v>
      </c>
      <c r="BA39" s="308"/>
      <c r="BB39" s="325"/>
      <c r="BC39" s="326"/>
      <c r="BD39" s="326"/>
      <c r="BE39" s="326"/>
      <c r="BF39" s="327"/>
    </row>
    <row r="40" spans="2:58" ht="20.25" customHeight="1" x14ac:dyDescent="0.4">
      <c r="B40" s="257">
        <f>B37+1</f>
        <v>7</v>
      </c>
      <c r="C40" s="259"/>
      <c r="D40" s="260"/>
      <c r="E40" s="261"/>
      <c r="F40" s="186"/>
      <c r="G40" s="262" t="s">
        <v>184</v>
      </c>
      <c r="H40" s="265" t="s">
        <v>131</v>
      </c>
      <c r="I40" s="266"/>
      <c r="J40" s="266"/>
      <c r="K40" s="267"/>
      <c r="L40" s="272" t="s">
        <v>194</v>
      </c>
      <c r="M40" s="273"/>
      <c r="N40" s="273"/>
      <c r="O40" s="274"/>
      <c r="P40" s="281" t="s">
        <v>50</v>
      </c>
      <c r="Q40" s="282"/>
      <c r="R40" s="283"/>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09"/>
      <c r="AY40" s="310"/>
      <c r="AZ40" s="311"/>
      <c r="BA40" s="312"/>
      <c r="BB40" s="319" t="s">
        <v>202</v>
      </c>
      <c r="BC40" s="320"/>
      <c r="BD40" s="320"/>
      <c r="BE40" s="320"/>
      <c r="BF40" s="321"/>
    </row>
    <row r="41" spans="2:58" ht="20.25" customHeight="1" x14ac:dyDescent="0.4">
      <c r="B41" s="257"/>
      <c r="C41" s="289" t="s">
        <v>75</v>
      </c>
      <c r="D41" s="290"/>
      <c r="E41" s="291"/>
      <c r="F41" s="184"/>
      <c r="G41" s="263"/>
      <c r="H41" s="268"/>
      <c r="I41" s="266"/>
      <c r="J41" s="266"/>
      <c r="K41" s="267"/>
      <c r="L41" s="275"/>
      <c r="M41" s="276"/>
      <c r="N41" s="276"/>
      <c r="O41" s="277"/>
      <c r="P41" s="292" t="s">
        <v>15</v>
      </c>
      <c r="Q41" s="293"/>
      <c r="R41" s="294"/>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5">
        <f>IF($BB$3="計画",SUM(S41:AT41),IF($BB$3="実績",SUM(S41:AW41),""))</f>
        <v>32</v>
      </c>
      <c r="AY41" s="296"/>
      <c r="AZ41" s="297">
        <f>IF($BB$3="計画",AX41/4,IF($BB$3="実績",【記載例】地域密着型通所介護!AX41/(【記載例】地域密着型通所介護!$BB$8/7),""))</f>
        <v>8</v>
      </c>
      <c r="BA41" s="298"/>
      <c r="BB41" s="322"/>
      <c r="BC41" s="323"/>
      <c r="BD41" s="323"/>
      <c r="BE41" s="323"/>
      <c r="BF41" s="324"/>
    </row>
    <row r="42" spans="2:58" ht="20.25" customHeight="1" x14ac:dyDescent="0.4">
      <c r="B42" s="257"/>
      <c r="C42" s="299"/>
      <c r="D42" s="300"/>
      <c r="E42" s="301"/>
      <c r="F42" s="184" t="str">
        <f>C41</f>
        <v>介護職員</v>
      </c>
      <c r="G42" s="317"/>
      <c r="H42" s="268"/>
      <c r="I42" s="266"/>
      <c r="J42" s="266"/>
      <c r="K42" s="267"/>
      <c r="L42" s="318"/>
      <c r="M42" s="287"/>
      <c r="N42" s="287"/>
      <c r="O42" s="288"/>
      <c r="P42" s="302" t="s">
        <v>51</v>
      </c>
      <c r="Q42" s="303"/>
      <c r="R42" s="304"/>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5">
        <f>IF($BB$3="計画",SUM(S42:AT42),IF($BB$3="実績",SUM(S42:AW42),""))</f>
        <v>28.000000000000036</v>
      </c>
      <c r="AY42" s="306"/>
      <c r="AZ42" s="307">
        <f>IF($BB$3="計画",AX42/4,IF($BB$3="実績",【記載例】地域密着型通所介護!AX42/(【記載例】地域密着型通所介護!$BB$8/7),""))</f>
        <v>7.0000000000000089</v>
      </c>
      <c r="BA42" s="308"/>
      <c r="BB42" s="325"/>
      <c r="BC42" s="326"/>
      <c r="BD42" s="326"/>
      <c r="BE42" s="326"/>
      <c r="BF42" s="327"/>
    </row>
    <row r="43" spans="2:58" ht="20.25" customHeight="1" x14ac:dyDescent="0.4">
      <c r="B43" s="257">
        <f>B40+1</f>
        <v>8</v>
      </c>
      <c r="C43" s="259"/>
      <c r="D43" s="260"/>
      <c r="E43" s="261"/>
      <c r="F43" s="186"/>
      <c r="G43" s="262" t="s">
        <v>185</v>
      </c>
      <c r="H43" s="265" t="s">
        <v>32</v>
      </c>
      <c r="I43" s="266"/>
      <c r="J43" s="266"/>
      <c r="K43" s="267"/>
      <c r="L43" s="272" t="s">
        <v>196</v>
      </c>
      <c r="M43" s="273"/>
      <c r="N43" s="273"/>
      <c r="O43" s="274"/>
      <c r="P43" s="281" t="s">
        <v>50</v>
      </c>
      <c r="Q43" s="282"/>
      <c r="R43" s="283"/>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09"/>
      <c r="AY43" s="310"/>
      <c r="AZ43" s="311"/>
      <c r="BA43" s="312"/>
      <c r="BB43" s="319"/>
      <c r="BC43" s="320"/>
      <c r="BD43" s="320"/>
      <c r="BE43" s="320"/>
      <c r="BF43" s="321"/>
    </row>
    <row r="44" spans="2:58" ht="20.25" customHeight="1" x14ac:dyDescent="0.4">
      <c r="B44" s="257"/>
      <c r="C44" s="289" t="s">
        <v>75</v>
      </c>
      <c r="D44" s="290"/>
      <c r="E44" s="291"/>
      <c r="F44" s="184"/>
      <c r="G44" s="263"/>
      <c r="H44" s="268"/>
      <c r="I44" s="266"/>
      <c r="J44" s="266"/>
      <c r="K44" s="267"/>
      <c r="L44" s="275"/>
      <c r="M44" s="276"/>
      <c r="N44" s="276"/>
      <c r="O44" s="277"/>
      <c r="P44" s="292" t="s">
        <v>15</v>
      </c>
      <c r="Q44" s="293"/>
      <c r="R44" s="294"/>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5">
        <f>IF($BB$3="計画",SUM(S44:AT44),IF($BB$3="実績",SUM(S44:AW44),""))</f>
        <v>160</v>
      </c>
      <c r="AY44" s="296"/>
      <c r="AZ44" s="297">
        <f>IF($BB$3="計画",AX44/4,IF($BB$3="実績",【記載例】地域密着型通所介護!AX44/(【記載例】地域密着型通所介護!$BB$8/7),""))</f>
        <v>40</v>
      </c>
      <c r="BA44" s="298"/>
      <c r="BB44" s="322"/>
      <c r="BC44" s="323"/>
      <c r="BD44" s="323"/>
      <c r="BE44" s="323"/>
      <c r="BF44" s="324"/>
    </row>
    <row r="45" spans="2:58" ht="20.25" customHeight="1" x14ac:dyDescent="0.4">
      <c r="B45" s="257"/>
      <c r="C45" s="299"/>
      <c r="D45" s="300"/>
      <c r="E45" s="301"/>
      <c r="F45" s="184" t="str">
        <f>C44</f>
        <v>介護職員</v>
      </c>
      <c r="G45" s="317"/>
      <c r="H45" s="268"/>
      <c r="I45" s="266"/>
      <c r="J45" s="266"/>
      <c r="K45" s="267"/>
      <c r="L45" s="318"/>
      <c r="M45" s="287"/>
      <c r="N45" s="287"/>
      <c r="O45" s="288"/>
      <c r="P45" s="302" t="s">
        <v>51</v>
      </c>
      <c r="Q45" s="303"/>
      <c r="R45" s="304"/>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5">
        <f>IF($BB$3="計画",SUM(S45:AT45),IF($BB$3="実績",SUM(S45:AW45),""))</f>
        <v>140.0000000000002</v>
      </c>
      <c r="AY45" s="306"/>
      <c r="AZ45" s="307">
        <f>IF($BB$3="計画",AX45/4,IF($BB$3="実績",【記載例】地域密着型通所介護!AX45/(【記載例】地域密着型通所介護!$BB$8/7),""))</f>
        <v>35.00000000000005</v>
      </c>
      <c r="BA45" s="308"/>
      <c r="BB45" s="325"/>
      <c r="BC45" s="326"/>
      <c r="BD45" s="326"/>
      <c r="BE45" s="326"/>
      <c r="BF45" s="327"/>
    </row>
    <row r="46" spans="2:58" ht="20.25" customHeight="1" x14ac:dyDescent="0.4">
      <c r="B46" s="257">
        <f>B43+1</f>
        <v>9</v>
      </c>
      <c r="C46" s="259"/>
      <c r="D46" s="260"/>
      <c r="E46" s="261"/>
      <c r="F46" s="186"/>
      <c r="G46" s="262" t="s">
        <v>185</v>
      </c>
      <c r="H46" s="265" t="s">
        <v>131</v>
      </c>
      <c r="I46" s="266"/>
      <c r="J46" s="266"/>
      <c r="K46" s="267"/>
      <c r="L46" s="272" t="s">
        <v>197</v>
      </c>
      <c r="M46" s="273"/>
      <c r="N46" s="273"/>
      <c r="O46" s="274"/>
      <c r="P46" s="281" t="s">
        <v>50</v>
      </c>
      <c r="Q46" s="282"/>
      <c r="R46" s="283"/>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09"/>
      <c r="AY46" s="310"/>
      <c r="AZ46" s="311"/>
      <c r="BA46" s="312"/>
      <c r="BB46" s="319"/>
      <c r="BC46" s="320"/>
      <c r="BD46" s="320"/>
      <c r="BE46" s="320"/>
      <c r="BF46" s="321"/>
    </row>
    <row r="47" spans="2:58" ht="20.25" customHeight="1" x14ac:dyDescent="0.4">
      <c r="B47" s="257"/>
      <c r="C47" s="289" t="s">
        <v>75</v>
      </c>
      <c r="D47" s="290"/>
      <c r="E47" s="291"/>
      <c r="F47" s="184"/>
      <c r="G47" s="263"/>
      <c r="H47" s="268"/>
      <c r="I47" s="266"/>
      <c r="J47" s="266"/>
      <c r="K47" s="267"/>
      <c r="L47" s="275"/>
      <c r="M47" s="276"/>
      <c r="N47" s="276"/>
      <c r="O47" s="277"/>
      <c r="P47" s="292" t="s">
        <v>15</v>
      </c>
      <c r="Q47" s="293"/>
      <c r="R47" s="294"/>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5">
        <f>IF($BB$3="計画",SUM(S47:AT47),IF($BB$3="実績",SUM(S47:AW47),""))</f>
        <v>160</v>
      </c>
      <c r="AY47" s="296"/>
      <c r="AZ47" s="297">
        <f>IF($BB$3="計画",AX47/4,IF($BB$3="実績",【記載例】地域密着型通所介護!AX47/(【記載例】地域密着型通所介護!$BB$8/7),""))</f>
        <v>40</v>
      </c>
      <c r="BA47" s="298"/>
      <c r="BB47" s="322"/>
      <c r="BC47" s="323"/>
      <c r="BD47" s="323"/>
      <c r="BE47" s="323"/>
      <c r="BF47" s="324"/>
    </row>
    <row r="48" spans="2:58" ht="20.25" customHeight="1" x14ac:dyDescent="0.4">
      <c r="B48" s="257"/>
      <c r="C48" s="299"/>
      <c r="D48" s="300"/>
      <c r="E48" s="301"/>
      <c r="F48" s="184" t="str">
        <f>C47</f>
        <v>介護職員</v>
      </c>
      <c r="G48" s="317"/>
      <c r="H48" s="268"/>
      <c r="I48" s="266"/>
      <c r="J48" s="266"/>
      <c r="K48" s="267"/>
      <c r="L48" s="318"/>
      <c r="M48" s="287"/>
      <c r="N48" s="287"/>
      <c r="O48" s="288"/>
      <c r="P48" s="302" t="s">
        <v>51</v>
      </c>
      <c r="Q48" s="303"/>
      <c r="R48" s="304"/>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5">
        <f>IF($BB$3="計画",SUM(S48:AT48),IF($BB$3="実績",SUM(S48:AW48),""))</f>
        <v>140.0000000000002</v>
      </c>
      <c r="AY48" s="306"/>
      <c r="AZ48" s="307">
        <f>IF($BB$3="計画",AX48/4,IF($BB$3="実績",【記載例】地域密着型通所介護!AX48/(【記載例】地域密着型通所介護!$BB$8/7),""))</f>
        <v>35.00000000000005</v>
      </c>
      <c r="BA48" s="308"/>
      <c r="BB48" s="325"/>
      <c r="BC48" s="326"/>
      <c r="BD48" s="326"/>
      <c r="BE48" s="326"/>
      <c r="BF48" s="327"/>
    </row>
    <row r="49" spans="2:58" ht="20.25" customHeight="1" x14ac:dyDescent="0.4">
      <c r="B49" s="257">
        <f>B46+1</f>
        <v>10</v>
      </c>
      <c r="C49" s="259"/>
      <c r="D49" s="260"/>
      <c r="E49" s="261"/>
      <c r="F49" s="186"/>
      <c r="G49" s="262" t="s">
        <v>184</v>
      </c>
      <c r="H49" s="265" t="s">
        <v>14</v>
      </c>
      <c r="I49" s="266"/>
      <c r="J49" s="266"/>
      <c r="K49" s="267"/>
      <c r="L49" s="272" t="s">
        <v>193</v>
      </c>
      <c r="M49" s="273"/>
      <c r="N49" s="273"/>
      <c r="O49" s="274"/>
      <c r="P49" s="281" t="s">
        <v>50</v>
      </c>
      <c r="Q49" s="282"/>
      <c r="R49" s="283"/>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09"/>
      <c r="AY49" s="310"/>
      <c r="AZ49" s="311"/>
      <c r="BA49" s="312"/>
      <c r="BB49" s="319" t="s">
        <v>204</v>
      </c>
      <c r="BC49" s="320"/>
      <c r="BD49" s="320"/>
      <c r="BE49" s="320"/>
      <c r="BF49" s="321"/>
    </row>
    <row r="50" spans="2:58" ht="20.25" customHeight="1" x14ac:dyDescent="0.4">
      <c r="B50" s="257"/>
      <c r="C50" s="289" t="s">
        <v>76</v>
      </c>
      <c r="D50" s="290"/>
      <c r="E50" s="291"/>
      <c r="F50" s="184"/>
      <c r="G50" s="263"/>
      <c r="H50" s="268"/>
      <c r="I50" s="266"/>
      <c r="J50" s="266"/>
      <c r="K50" s="267"/>
      <c r="L50" s="275"/>
      <c r="M50" s="276"/>
      <c r="N50" s="276"/>
      <c r="O50" s="277"/>
      <c r="P50" s="292" t="s">
        <v>15</v>
      </c>
      <c r="Q50" s="293"/>
      <c r="R50" s="294"/>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5">
        <f>IF($BB$3="計画",SUM(S50:AT50),IF($BB$3="実績",SUM(S50:AW50),""))</f>
        <v>64</v>
      </c>
      <c r="AY50" s="296"/>
      <c r="AZ50" s="297">
        <f>IF($BB$3="計画",AX50/4,IF($BB$3="実績",【記載例】地域密着型通所介護!AX50/(【記載例】地域密着型通所介護!$BB$8/7),""))</f>
        <v>16</v>
      </c>
      <c r="BA50" s="298"/>
      <c r="BB50" s="322"/>
      <c r="BC50" s="323"/>
      <c r="BD50" s="323"/>
      <c r="BE50" s="323"/>
      <c r="BF50" s="324"/>
    </row>
    <row r="51" spans="2:58" ht="20.25" customHeight="1" x14ac:dyDescent="0.4">
      <c r="B51" s="257"/>
      <c r="C51" s="299"/>
      <c r="D51" s="300"/>
      <c r="E51" s="301"/>
      <c r="F51" s="184" t="str">
        <f>C50</f>
        <v>機能訓練指導員</v>
      </c>
      <c r="G51" s="317"/>
      <c r="H51" s="268"/>
      <c r="I51" s="266"/>
      <c r="J51" s="266"/>
      <c r="K51" s="267"/>
      <c r="L51" s="318"/>
      <c r="M51" s="287"/>
      <c r="N51" s="287"/>
      <c r="O51" s="288"/>
      <c r="P51" s="302" t="s">
        <v>51</v>
      </c>
      <c r="Q51" s="303"/>
      <c r="R51" s="304"/>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5">
        <f>IF($BB$3="計画",SUM(S51:AT51),IF($BB$3="実績",SUM(S51:AW51),""))</f>
        <v>48</v>
      </c>
      <c r="AY51" s="306"/>
      <c r="AZ51" s="307">
        <f>IF($BB$3="計画",AX51/4,IF($BB$3="実績",【記載例】地域密着型通所介護!AX51/(【記載例】地域密着型通所介護!$BB$8/7),""))</f>
        <v>12</v>
      </c>
      <c r="BA51" s="308"/>
      <c r="BB51" s="325"/>
      <c r="BC51" s="326"/>
      <c r="BD51" s="326"/>
      <c r="BE51" s="326"/>
      <c r="BF51" s="327"/>
    </row>
    <row r="52" spans="2:58" ht="20.25" customHeight="1" x14ac:dyDescent="0.4">
      <c r="B52" s="257">
        <f>B49+1</f>
        <v>11</v>
      </c>
      <c r="C52" s="259"/>
      <c r="D52" s="260"/>
      <c r="E52" s="261"/>
      <c r="F52" s="186"/>
      <c r="G52" s="262" t="s">
        <v>187</v>
      </c>
      <c r="H52" s="265" t="s">
        <v>14</v>
      </c>
      <c r="I52" s="266"/>
      <c r="J52" s="266"/>
      <c r="K52" s="267"/>
      <c r="L52" s="272" t="s">
        <v>195</v>
      </c>
      <c r="M52" s="273"/>
      <c r="N52" s="273"/>
      <c r="O52" s="274"/>
      <c r="P52" s="281" t="s">
        <v>50</v>
      </c>
      <c r="Q52" s="282"/>
      <c r="R52" s="283"/>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09"/>
      <c r="AY52" s="310"/>
      <c r="AZ52" s="311"/>
      <c r="BA52" s="312"/>
      <c r="BB52" s="319" t="s">
        <v>199</v>
      </c>
      <c r="BC52" s="320"/>
      <c r="BD52" s="320"/>
      <c r="BE52" s="320"/>
      <c r="BF52" s="321"/>
    </row>
    <row r="53" spans="2:58" ht="20.25" customHeight="1" x14ac:dyDescent="0.4">
      <c r="B53" s="257"/>
      <c r="C53" s="289" t="s">
        <v>76</v>
      </c>
      <c r="D53" s="290"/>
      <c r="E53" s="291"/>
      <c r="F53" s="184"/>
      <c r="G53" s="263"/>
      <c r="H53" s="268"/>
      <c r="I53" s="266"/>
      <c r="J53" s="266"/>
      <c r="K53" s="267"/>
      <c r="L53" s="275"/>
      <c r="M53" s="276"/>
      <c r="N53" s="276"/>
      <c r="O53" s="277"/>
      <c r="P53" s="292" t="s">
        <v>15</v>
      </c>
      <c r="Q53" s="293"/>
      <c r="R53" s="294"/>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5">
        <f>IF($BB$3="計画",SUM(S53:AT53),IF($BB$3="実績",SUM(S53:AW53),""))</f>
        <v>48</v>
      </c>
      <c r="AY53" s="296"/>
      <c r="AZ53" s="297">
        <f>IF($BB$3="計画",AX53/4,IF($BB$3="実績",【記載例】地域密着型通所介護!AX53/(【記載例】地域密着型通所介護!$BB$8/7),""))</f>
        <v>12</v>
      </c>
      <c r="BA53" s="298"/>
      <c r="BB53" s="322"/>
      <c r="BC53" s="323"/>
      <c r="BD53" s="323"/>
      <c r="BE53" s="323"/>
      <c r="BF53" s="324"/>
    </row>
    <row r="54" spans="2:58" ht="20.25" customHeight="1" x14ac:dyDescent="0.4">
      <c r="B54" s="257"/>
      <c r="C54" s="299"/>
      <c r="D54" s="300"/>
      <c r="E54" s="301"/>
      <c r="F54" s="184" t="str">
        <f>C53</f>
        <v>機能訓練指導員</v>
      </c>
      <c r="G54" s="317"/>
      <c r="H54" s="268"/>
      <c r="I54" s="266"/>
      <c r="J54" s="266"/>
      <c r="K54" s="267"/>
      <c r="L54" s="318"/>
      <c r="M54" s="287"/>
      <c r="N54" s="287"/>
      <c r="O54" s="288"/>
      <c r="P54" s="302" t="s">
        <v>51</v>
      </c>
      <c r="Q54" s="303"/>
      <c r="R54" s="304"/>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5">
        <f>IF($BB$3="計画",SUM(S54:AT54),IF($BB$3="実績",SUM(S54:AW54),""))</f>
        <v>36</v>
      </c>
      <c r="AY54" s="306"/>
      <c r="AZ54" s="307">
        <f>IF($BB$3="計画",AX54/4,IF($BB$3="実績",【記載例】地域密着型通所介護!AX54/(【記載例】地域密着型通所介護!$BB$8/7),""))</f>
        <v>9</v>
      </c>
      <c r="BA54" s="308"/>
      <c r="BB54" s="325"/>
      <c r="BC54" s="326"/>
      <c r="BD54" s="326"/>
      <c r="BE54" s="326"/>
      <c r="BF54" s="327"/>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240">
        <f>IF(SUMIF($C$22:$C$60, "生活相談員", AX22:AY60)=0,"",SUMIF($C$22:$C$60,"生活相談員",AX22:AY60))</f>
        <v>224</v>
      </c>
      <c r="AY62" s="241"/>
      <c r="AZ62" s="242">
        <f>IF(AX62="","",IF($BB$3="計画",AX62/4,IF($BB$3="実績",AX62/(【記載例】地域密着型通所介護!$BB$8/7),"")))</f>
        <v>56</v>
      </c>
      <c r="BA62" s="243"/>
      <c r="BB62" s="205"/>
      <c r="BC62" s="206"/>
      <c r="BD62" s="206"/>
      <c r="BE62" s="206"/>
      <c r="BF62" s="207"/>
    </row>
    <row r="63" spans="2:58" ht="20.100000000000001" customHeight="1" x14ac:dyDescent="0.4">
      <c r="B63" s="118"/>
      <c r="C63" s="34"/>
      <c r="D63" s="34"/>
      <c r="E63" s="34"/>
      <c r="F63" s="34"/>
      <c r="G63" s="34"/>
      <c r="H63" s="229" t="s">
        <v>217</v>
      </c>
      <c r="I63" s="229"/>
      <c r="J63" s="229"/>
      <c r="K63" s="229"/>
      <c r="L63" s="229"/>
      <c r="M63" s="229"/>
      <c r="N63" s="229"/>
      <c r="O63" s="229"/>
      <c r="P63" s="229"/>
      <c r="Q63" s="229"/>
      <c r="R63" s="230"/>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244">
        <f>IF(SUMIF($C$22:$C$60, "看護職員", AX22:AX60)=0,"",SUMIF($C$22:$C$60, "看護職員", AX22:AX60))</f>
        <v>112</v>
      </c>
      <c r="AY63" s="245"/>
      <c r="AZ63" s="246">
        <f>IF(AX63="","",IF($BB$3="計画",AX63/4,IF($BB$3="実績",AX63/(【記載例】地域密着型通所介護!$BB$8/7),"")))</f>
        <v>28</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244">
        <f>IF(SUMIF($C$22:$C$60, "介護職員", AX22:AX60)=0,"",SUMIF($C$22:$C$60, "介護職員", AX22:AX60))</f>
        <v>448</v>
      </c>
      <c r="AY64" s="245"/>
      <c r="AZ64" s="246">
        <f>IF(AX64="","",IF($BB$3="計画",AX64/4,IF($BB$3="実績",AX64/(【記載例】地域密着型通所介護!$BB$8/7),"")))</f>
        <v>112</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 確保すべき介護職員の勤務時間数</v>
      </c>
      <c r="I67" s="229"/>
      <c r="J67" s="229"/>
      <c r="K67" s="229"/>
      <c r="L67" s="229"/>
      <c r="M67" s="229"/>
      <c r="N67" s="229"/>
      <c r="O67" s="229"/>
      <c r="P67" s="229"/>
      <c r="Q67" s="229"/>
      <c r="R67" s="230"/>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251"/>
      <c r="AY67" s="252"/>
      <c r="AZ67" s="252"/>
      <c r="BA67" s="253"/>
      <c r="BB67" s="208"/>
      <c r="BC67" s="209"/>
      <c r="BD67" s="209"/>
      <c r="BE67" s="209"/>
      <c r="BF67" s="210"/>
    </row>
    <row r="68" spans="1:73" ht="20.25" customHeight="1" thickBot="1" x14ac:dyDescent="0.45">
      <c r="B68" s="119"/>
      <c r="C68" s="115"/>
      <c r="D68" s="115"/>
      <c r="E68" s="115"/>
      <c r="F68" s="115"/>
      <c r="G68" s="115"/>
      <c r="H68" s="231" t="str">
        <f>IF(AU8&gt;10,"(21) 確保すべき介護職員の勤務時間数の判定","(21)確保すべき介護職員・看護職員の勤務時間数の判定")</f>
        <v>(21) 確保すべき介護職員の勤務時間数の判定</v>
      </c>
      <c r="I68" s="231"/>
      <c r="J68" s="231"/>
      <c r="K68" s="231"/>
      <c r="L68" s="232"/>
      <c r="M68" s="232"/>
      <c r="N68" s="232"/>
      <c r="O68" s="232"/>
      <c r="P68" s="232"/>
      <c r="Q68" s="232"/>
      <c r="R68" s="23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251"/>
      <c r="AY72" s="252"/>
      <c r="AZ72" s="252"/>
      <c r="BA72" s="253"/>
      <c r="BB72" s="208"/>
      <c r="BC72" s="209"/>
      <c r="BD72" s="209"/>
      <c r="BE72" s="209"/>
      <c r="BF72" s="210"/>
    </row>
    <row r="73" spans="1:73" ht="18.7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AP1:BE1"/>
    <mergeCell ref="Z2:AA2"/>
    <mergeCell ref="AC2:AD2"/>
    <mergeCell ref="AG2:AH2"/>
    <mergeCell ref="AP2:BE2"/>
    <mergeCell ref="BB3:BE3"/>
    <mergeCell ref="L10:N10"/>
    <mergeCell ref="P10:R10"/>
    <mergeCell ref="T10:U10"/>
    <mergeCell ref="BB10:BD10"/>
    <mergeCell ref="B12:V12"/>
    <mergeCell ref="AO12:AQ12"/>
    <mergeCell ref="BB12:BD12"/>
    <mergeCell ref="B6:J6"/>
    <mergeCell ref="AT6:AU6"/>
    <mergeCell ref="AX6:AY6"/>
    <mergeCell ref="BB6:BC6"/>
    <mergeCell ref="L8:N8"/>
    <mergeCell ref="P8:R8"/>
    <mergeCell ref="T8:U8"/>
    <mergeCell ref="AU8:AV8"/>
    <mergeCell ref="BB8:BC8"/>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25:B27"/>
    <mergeCell ref="C25:E25"/>
    <mergeCell ref="G25:G27"/>
    <mergeCell ref="H25:K27"/>
    <mergeCell ref="L25:O27"/>
    <mergeCell ref="P25:R25"/>
    <mergeCell ref="AX25:AY25"/>
    <mergeCell ref="AZ25:BA25"/>
    <mergeCell ref="B22:B24"/>
    <mergeCell ref="AX22:AY22"/>
    <mergeCell ref="AZ22:BA22"/>
    <mergeCell ref="BB25:BF27"/>
    <mergeCell ref="C26:E26"/>
    <mergeCell ref="P26:R26"/>
    <mergeCell ref="AX26:AY26"/>
    <mergeCell ref="AZ26:BA26"/>
    <mergeCell ref="C27:E27"/>
    <mergeCell ref="P27:R27"/>
    <mergeCell ref="AX27:AY27"/>
    <mergeCell ref="AZ27:BA27"/>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31:B33"/>
    <mergeCell ref="C31:E31"/>
    <mergeCell ref="G31:G33"/>
    <mergeCell ref="H31:K33"/>
    <mergeCell ref="L31:O33"/>
    <mergeCell ref="P31:R31"/>
    <mergeCell ref="AX31:AY31"/>
    <mergeCell ref="AZ31:BA31"/>
    <mergeCell ref="B28:B30"/>
    <mergeCell ref="AX28:AY28"/>
    <mergeCell ref="AZ28:BA28"/>
    <mergeCell ref="BB31:BF33"/>
    <mergeCell ref="C32:E32"/>
    <mergeCell ref="P32:R32"/>
    <mergeCell ref="AX32:AY32"/>
    <mergeCell ref="AZ32:BA32"/>
    <mergeCell ref="C33:E33"/>
    <mergeCell ref="P33:R33"/>
    <mergeCell ref="AX33:AY33"/>
    <mergeCell ref="AZ33:BA33"/>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37:B39"/>
    <mergeCell ref="C37:E37"/>
    <mergeCell ref="G37:G39"/>
    <mergeCell ref="H37:K39"/>
    <mergeCell ref="L37:O39"/>
    <mergeCell ref="P37:R37"/>
    <mergeCell ref="AX37:AY37"/>
    <mergeCell ref="AZ37:BA37"/>
    <mergeCell ref="B34:B36"/>
    <mergeCell ref="AX34:AY34"/>
    <mergeCell ref="AZ34:BA34"/>
    <mergeCell ref="BB37:BF39"/>
    <mergeCell ref="C38:E38"/>
    <mergeCell ref="P38:R38"/>
    <mergeCell ref="AX38:AY38"/>
    <mergeCell ref="AZ38:BA38"/>
    <mergeCell ref="C39:E39"/>
    <mergeCell ref="P39:R39"/>
    <mergeCell ref="AX39:AY39"/>
    <mergeCell ref="AZ39:BA39"/>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43:B45"/>
    <mergeCell ref="C43:E43"/>
    <mergeCell ref="G43:G45"/>
    <mergeCell ref="H43:K45"/>
    <mergeCell ref="L43:O45"/>
    <mergeCell ref="P43:R43"/>
    <mergeCell ref="AX43:AY43"/>
    <mergeCell ref="AZ43:BA43"/>
    <mergeCell ref="B40:B42"/>
    <mergeCell ref="AX40:AY40"/>
    <mergeCell ref="AZ40:BA40"/>
    <mergeCell ref="BB43:BF45"/>
    <mergeCell ref="C44:E44"/>
    <mergeCell ref="P44:R44"/>
    <mergeCell ref="AX44:AY44"/>
    <mergeCell ref="AZ44:BA44"/>
    <mergeCell ref="C45:E45"/>
    <mergeCell ref="P45:R45"/>
    <mergeCell ref="AX45:AY45"/>
    <mergeCell ref="AZ45:BA45"/>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49:B51"/>
    <mergeCell ref="C49:E49"/>
    <mergeCell ref="G49:G51"/>
    <mergeCell ref="H49:K51"/>
    <mergeCell ref="L49:O51"/>
    <mergeCell ref="P49:R49"/>
    <mergeCell ref="AX49:AY49"/>
    <mergeCell ref="AZ49:BA49"/>
    <mergeCell ref="B46:B48"/>
    <mergeCell ref="AX46:AY46"/>
    <mergeCell ref="AZ46:BA46"/>
    <mergeCell ref="BB49:BF51"/>
    <mergeCell ref="C50:E50"/>
    <mergeCell ref="P50:R50"/>
    <mergeCell ref="AX50:AY50"/>
    <mergeCell ref="AZ50:BA50"/>
    <mergeCell ref="C51:E51"/>
    <mergeCell ref="P51:R51"/>
    <mergeCell ref="AX51:AY51"/>
    <mergeCell ref="AZ51:BA51"/>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55:B57"/>
    <mergeCell ref="C55:E55"/>
    <mergeCell ref="G55:G57"/>
    <mergeCell ref="H55:K57"/>
    <mergeCell ref="L55:O57"/>
    <mergeCell ref="P55:R55"/>
    <mergeCell ref="AX55:AY55"/>
    <mergeCell ref="AZ55:BA55"/>
    <mergeCell ref="B52:B54"/>
    <mergeCell ref="AX52:AY52"/>
    <mergeCell ref="AZ52:BA52"/>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B62:BF73"/>
    <mergeCell ref="B69:K73"/>
    <mergeCell ref="L69:R69"/>
    <mergeCell ref="L70:R70"/>
    <mergeCell ref="L71:R71"/>
    <mergeCell ref="L72:R72"/>
    <mergeCell ref="L73:R73"/>
    <mergeCell ref="H66:R66"/>
    <mergeCell ref="H67:R67"/>
    <mergeCell ref="H68:R68"/>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29" orientation="portrait"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5121" r:id="rId3"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4"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P76" sqref="P76"/>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406" t="s">
        <v>216</v>
      </c>
      <c r="AQ1" s="407"/>
      <c r="AR1" s="407"/>
      <c r="AS1" s="407"/>
      <c r="AT1" s="407"/>
      <c r="AU1" s="407"/>
      <c r="AV1" s="407"/>
      <c r="AW1" s="407"/>
      <c r="AX1" s="407"/>
      <c r="AY1" s="407"/>
      <c r="AZ1" s="407"/>
      <c r="BA1" s="407"/>
      <c r="BB1" s="407"/>
      <c r="BC1" s="407"/>
      <c r="BD1" s="407"/>
      <c r="BE1" s="407"/>
      <c r="BF1" s="7" t="s">
        <v>21</v>
      </c>
    </row>
    <row r="2" spans="2:64" s="16" customFormat="1" ht="20.25" customHeight="1" x14ac:dyDescent="0.4">
      <c r="C2" s="15"/>
      <c r="D2" s="15"/>
      <c r="E2" s="15"/>
      <c r="F2" s="15"/>
      <c r="G2" s="15"/>
      <c r="J2" s="5"/>
      <c r="L2" s="15"/>
      <c r="M2" s="15"/>
      <c r="N2" s="15"/>
      <c r="O2" s="15"/>
      <c r="P2" s="15"/>
      <c r="Q2" s="15"/>
      <c r="R2" s="15"/>
      <c r="Y2" s="39" t="s">
        <v>79</v>
      </c>
      <c r="Z2" s="408">
        <v>2</v>
      </c>
      <c r="AA2" s="408"/>
      <c r="AB2" s="39" t="s">
        <v>80</v>
      </c>
      <c r="AC2" s="409">
        <f>IF(Z2=0,"",YEAR(DATE(2018+Z2,1,1)))</f>
        <v>2020</v>
      </c>
      <c r="AD2" s="409"/>
      <c r="AE2" s="40" t="s">
        <v>81</v>
      </c>
      <c r="AF2" s="40" t="s">
        <v>1</v>
      </c>
      <c r="AG2" s="408">
        <v>7</v>
      </c>
      <c r="AH2" s="408"/>
      <c r="AI2" s="40" t="s">
        <v>56</v>
      </c>
      <c r="AM2" s="8"/>
      <c r="AN2" s="7"/>
      <c r="AO2" s="7" t="s">
        <v>82</v>
      </c>
      <c r="AP2" s="410" t="s">
        <v>41</v>
      </c>
      <c r="AQ2" s="410"/>
      <c r="AR2" s="410"/>
      <c r="AS2" s="410"/>
      <c r="AT2" s="410"/>
      <c r="AU2" s="410"/>
      <c r="AV2" s="410"/>
      <c r="AW2" s="410"/>
      <c r="AX2" s="410"/>
      <c r="AY2" s="410"/>
      <c r="AZ2" s="410"/>
      <c r="BA2" s="410"/>
      <c r="BB2" s="410"/>
      <c r="BC2" s="410"/>
      <c r="BD2" s="410"/>
      <c r="BE2" s="410"/>
      <c r="BF2" s="7" t="s">
        <v>21</v>
      </c>
    </row>
    <row r="3" spans="2:64" s="6" customFormat="1" ht="20.25" customHeight="1" x14ac:dyDescent="0.4">
      <c r="G3" s="5"/>
      <c r="J3" s="5"/>
      <c r="L3" s="7"/>
      <c r="M3" s="7"/>
      <c r="N3" s="7"/>
      <c r="O3" s="7"/>
      <c r="P3" s="7"/>
      <c r="Q3" s="7"/>
      <c r="R3" s="7"/>
      <c r="Z3" s="43"/>
      <c r="AA3" s="43"/>
      <c r="AB3" s="41"/>
      <c r="AC3" s="42"/>
      <c r="AD3" s="41"/>
      <c r="BA3" s="112" t="s">
        <v>137</v>
      </c>
      <c r="BB3" s="411" t="s">
        <v>205</v>
      </c>
      <c r="BC3" s="412"/>
      <c r="BD3" s="412"/>
      <c r="BE3" s="413"/>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401" t="s">
        <v>138</v>
      </c>
      <c r="C6" s="402"/>
      <c r="D6" s="402"/>
      <c r="E6" s="402"/>
      <c r="F6" s="402"/>
      <c r="G6" s="402"/>
      <c r="H6" s="402"/>
      <c r="I6" s="402"/>
      <c r="J6" s="403"/>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398">
        <v>8</v>
      </c>
      <c r="AU6" s="400"/>
      <c r="AV6" s="23" t="s">
        <v>71</v>
      </c>
      <c r="AW6" s="16"/>
      <c r="AX6" s="398">
        <v>40</v>
      </c>
      <c r="AY6" s="400"/>
      <c r="AZ6" s="23" t="s">
        <v>72</v>
      </c>
      <c r="BA6" s="16"/>
      <c r="BB6" s="398">
        <v>160</v>
      </c>
      <c r="BC6" s="40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358"/>
      <c r="M8" s="359"/>
      <c r="N8" s="360"/>
      <c r="O8" s="85" t="s">
        <v>2</v>
      </c>
      <c r="P8" s="358"/>
      <c r="Q8" s="359"/>
      <c r="R8" s="360"/>
      <c r="S8" s="84" t="s">
        <v>24</v>
      </c>
      <c r="T8" s="361">
        <f>(P8-L8)*24</f>
        <v>0</v>
      </c>
      <c r="U8" s="362"/>
      <c r="V8" s="83" t="s">
        <v>25</v>
      </c>
      <c r="Z8" s="85"/>
      <c r="AA8" s="104"/>
      <c r="AB8" s="83"/>
      <c r="AC8" s="85"/>
      <c r="AD8" s="85"/>
      <c r="AE8" s="85"/>
      <c r="AF8" s="28"/>
      <c r="AG8" s="90"/>
      <c r="AH8" s="90"/>
      <c r="AI8" s="90"/>
      <c r="AJ8" s="88"/>
      <c r="AK8" s="84"/>
      <c r="AL8" s="104"/>
      <c r="AM8" s="104"/>
      <c r="AN8" s="83"/>
      <c r="AO8" s="102"/>
      <c r="AP8" s="102"/>
      <c r="AQ8" s="102"/>
      <c r="AR8" s="87" t="s">
        <v>140</v>
      </c>
      <c r="AS8" s="87"/>
      <c r="AT8" s="16"/>
      <c r="AU8" s="398"/>
      <c r="AV8" s="400"/>
      <c r="AW8" s="100" t="s">
        <v>133</v>
      </c>
      <c r="AX8" s="16"/>
      <c r="AY8" s="16" t="s">
        <v>77</v>
      </c>
      <c r="AZ8" s="16"/>
      <c r="BA8" s="16"/>
      <c r="BB8" s="404">
        <f>DAY(EOMONTH(DATE(AC2,AG2,1),0))</f>
        <v>31</v>
      </c>
      <c r="BC8" s="405"/>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358"/>
      <c r="M10" s="359"/>
      <c r="N10" s="360"/>
      <c r="O10" s="85" t="s">
        <v>2</v>
      </c>
      <c r="P10" s="358"/>
      <c r="Q10" s="359"/>
      <c r="R10" s="360"/>
      <c r="S10" s="84" t="s">
        <v>24</v>
      </c>
      <c r="T10" s="361">
        <f>(P10-L10)*24</f>
        <v>0</v>
      </c>
      <c r="U10" s="362"/>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398">
        <v>1</v>
      </c>
      <c r="BC10" s="399"/>
      <c r="BD10" s="40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394" t="s">
        <v>135</v>
      </c>
      <c r="C12" s="395"/>
      <c r="D12" s="395"/>
      <c r="E12" s="395"/>
      <c r="F12" s="395"/>
      <c r="G12" s="395"/>
      <c r="H12" s="395"/>
      <c r="I12" s="395"/>
      <c r="J12" s="395"/>
      <c r="K12" s="395"/>
      <c r="L12" s="395"/>
      <c r="M12" s="395"/>
      <c r="N12" s="395"/>
      <c r="O12" s="395"/>
      <c r="P12" s="395"/>
      <c r="Q12" s="395"/>
      <c r="R12" s="395"/>
      <c r="S12" s="395"/>
      <c r="T12" s="395"/>
      <c r="U12" s="395"/>
      <c r="V12" s="396"/>
      <c r="Z12" s="100"/>
      <c r="AA12" s="111"/>
      <c r="AB12" s="111"/>
      <c r="AC12" s="100"/>
      <c r="AD12" s="85"/>
      <c r="AE12" s="85"/>
      <c r="AF12" s="28"/>
      <c r="AG12" s="83"/>
      <c r="AH12" s="90"/>
      <c r="AI12" s="88"/>
      <c r="AJ12" s="90"/>
      <c r="AK12" s="88"/>
      <c r="AL12" s="88"/>
      <c r="AM12" s="88"/>
      <c r="AN12" s="88"/>
      <c r="AO12" s="397"/>
      <c r="AP12" s="397"/>
      <c r="AQ12" s="397"/>
      <c r="AR12" s="23"/>
      <c r="AS12" s="105"/>
      <c r="AT12" s="105"/>
      <c r="AU12" s="105"/>
      <c r="AV12" s="88"/>
      <c r="AW12" s="88"/>
      <c r="AX12" s="106"/>
      <c r="AY12" s="106"/>
      <c r="AZ12" s="88"/>
      <c r="BA12" s="88"/>
      <c r="BB12" s="398">
        <v>1</v>
      </c>
      <c r="BC12" s="399"/>
      <c r="BD12" s="400"/>
      <c r="BE12" s="108" t="s">
        <v>23</v>
      </c>
      <c r="BF12" s="16"/>
      <c r="BJ12" s="7"/>
      <c r="BK12" s="7"/>
      <c r="BL12" s="7"/>
    </row>
    <row r="13" spans="2:64" s="6" customFormat="1" ht="6.75" customHeight="1" x14ac:dyDescent="0.2">
      <c r="B13" s="352"/>
      <c r="C13" s="353"/>
      <c r="D13" s="353"/>
      <c r="E13" s="353"/>
      <c r="F13" s="353"/>
      <c r="G13" s="353"/>
      <c r="H13" s="353"/>
      <c r="I13" s="353"/>
      <c r="J13" s="353"/>
      <c r="K13" s="353"/>
      <c r="L13" s="353"/>
      <c r="M13" s="353"/>
      <c r="N13" s="353"/>
      <c r="O13" s="353"/>
      <c r="P13" s="353"/>
      <c r="Q13" s="353"/>
      <c r="R13" s="353"/>
      <c r="S13" s="353"/>
      <c r="T13" s="353"/>
      <c r="U13" s="353"/>
      <c r="V13" s="354"/>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355"/>
      <c r="C14" s="356"/>
      <c r="D14" s="356"/>
      <c r="E14" s="356"/>
      <c r="F14" s="356"/>
      <c r="G14" s="356"/>
      <c r="H14" s="356"/>
      <c r="I14" s="356"/>
      <c r="J14" s="356"/>
      <c r="K14" s="356"/>
      <c r="L14" s="356"/>
      <c r="M14" s="356"/>
      <c r="N14" s="356"/>
      <c r="O14" s="356"/>
      <c r="P14" s="356"/>
      <c r="Q14" s="356"/>
      <c r="R14" s="356"/>
      <c r="S14" s="356"/>
      <c r="T14" s="356"/>
      <c r="U14" s="356"/>
      <c r="V14" s="357"/>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358"/>
      <c r="AV14" s="359"/>
      <c r="AW14" s="360"/>
      <c r="AX14" s="85" t="s">
        <v>2</v>
      </c>
      <c r="AY14" s="358"/>
      <c r="AZ14" s="359"/>
      <c r="BA14" s="360"/>
      <c r="BB14" s="84" t="s">
        <v>24</v>
      </c>
      <c r="BC14" s="361">
        <f>(AY14-AU14)*24</f>
        <v>0</v>
      </c>
      <c r="BD14" s="362"/>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363" t="s">
        <v>123</v>
      </c>
      <c r="C17" s="214" t="s">
        <v>143</v>
      </c>
      <c r="D17" s="215"/>
      <c r="E17" s="366"/>
      <c r="F17" s="37"/>
      <c r="G17" s="369" t="s">
        <v>144</v>
      </c>
      <c r="H17" s="372" t="s">
        <v>145</v>
      </c>
      <c r="I17" s="215"/>
      <c r="J17" s="215"/>
      <c r="K17" s="366"/>
      <c r="L17" s="372" t="s">
        <v>146</v>
      </c>
      <c r="M17" s="215"/>
      <c r="N17" s="215"/>
      <c r="O17" s="216"/>
      <c r="P17" s="214"/>
      <c r="Q17" s="215"/>
      <c r="R17" s="216"/>
      <c r="S17" s="375" t="s">
        <v>147</v>
      </c>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7"/>
      <c r="AX17" s="378" t="str">
        <f>IF(BB3="計画","(12) 1～4週目の勤務時間数合計","(12) 1か月の勤務時間数   合計")</f>
        <v>(12) 1～4週目の勤務時間数合計</v>
      </c>
      <c r="AY17" s="379"/>
      <c r="AZ17" s="384" t="s">
        <v>148</v>
      </c>
      <c r="BA17" s="385"/>
      <c r="BB17" s="214" t="s">
        <v>149</v>
      </c>
      <c r="BC17" s="215"/>
      <c r="BD17" s="215"/>
      <c r="BE17" s="215"/>
      <c r="BF17" s="216"/>
    </row>
    <row r="18" spans="2:58" ht="20.25" customHeight="1" x14ac:dyDescent="0.4">
      <c r="B18" s="364"/>
      <c r="C18" s="217"/>
      <c r="D18" s="218"/>
      <c r="E18" s="367"/>
      <c r="F18" s="38"/>
      <c r="G18" s="370"/>
      <c r="H18" s="373"/>
      <c r="I18" s="218"/>
      <c r="J18" s="218"/>
      <c r="K18" s="367"/>
      <c r="L18" s="373"/>
      <c r="M18" s="218"/>
      <c r="N18" s="218"/>
      <c r="O18" s="219"/>
      <c r="P18" s="217"/>
      <c r="Q18" s="218"/>
      <c r="R18" s="219"/>
      <c r="S18" s="390" t="s">
        <v>16</v>
      </c>
      <c r="T18" s="225"/>
      <c r="U18" s="225"/>
      <c r="V18" s="225"/>
      <c r="W18" s="225"/>
      <c r="X18" s="225"/>
      <c r="Y18" s="226"/>
      <c r="Z18" s="390" t="s">
        <v>17</v>
      </c>
      <c r="AA18" s="225"/>
      <c r="AB18" s="225"/>
      <c r="AC18" s="225"/>
      <c r="AD18" s="225"/>
      <c r="AE18" s="225"/>
      <c r="AF18" s="226"/>
      <c r="AG18" s="390" t="s">
        <v>18</v>
      </c>
      <c r="AH18" s="225"/>
      <c r="AI18" s="225"/>
      <c r="AJ18" s="225"/>
      <c r="AK18" s="225"/>
      <c r="AL18" s="225"/>
      <c r="AM18" s="226"/>
      <c r="AN18" s="390" t="s">
        <v>19</v>
      </c>
      <c r="AO18" s="225"/>
      <c r="AP18" s="225"/>
      <c r="AQ18" s="225"/>
      <c r="AR18" s="225"/>
      <c r="AS18" s="225"/>
      <c r="AT18" s="226"/>
      <c r="AU18" s="391" t="s">
        <v>20</v>
      </c>
      <c r="AV18" s="392"/>
      <c r="AW18" s="393"/>
      <c r="AX18" s="380"/>
      <c r="AY18" s="381"/>
      <c r="AZ18" s="386"/>
      <c r="BA18" s="387"/>
      <c r="BB18" s="217"/>
      <c r="BC18" s="218"/>
      <c r="BD18" s="218"/>
      <c r="BE18" s="218"/>
      <c r="BF18" s="219"/>
    </row>
    <row r="19" spans="2:58" ht="20.25" customHeight="1" x14ac:dyDescent="0.4">
      <c r="B19" s="364"/>
      <c r="C19" s="217"/>
      <c r="D19" s="218"/>
      <c r="E19" s="367"/>
      <c r="F19" s="38"/>
      <c r="G19" s="370"/>
      <c r="H19" s="373"/>
      <c r="I19" s="218"/>
      <c r="J19" s="218"/>
      <c r="K19" s="367"/>
      <c r="L19" s="373"/>
      <c r="M19" s="218"/>
      <c r="N19" s="218"/>
      <c r="O19" s="219"/>
      <c r="P19" s="217"/>
      <c r="Q19" s="218"/>
      <c r="R19" s="219"/>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380"/>
      <c r="AY19" s="381"/>
      <c r="AZ19" s="386"/>
      <c r="BA19" s="387"/>
      <c r="BB19" s="217"/>
      <c r="BC19" s="218"/>
      <c r="BD19" s="218"/>
      <c r="BE19" s="218"/>
      <c r="BF19" s="219"/>
    </row>
    <row r="20" spans="2:58" ht="20.25" hidden="1" customHeight="1" x14ac:dyDescent="0.4">
      <c r="B20" s="364"/>
      <c r="C20" s="217"/>
      <c r="D20" s="218"/>
      <c r="E20" s="367"/>
      <c r="F20" s="38"/>
      <c r="G20" s="370"/>
      <c r="H20" s="373"/>
      <c r="I20" s="218"/>
      <c r="J20" s="218"/>
      <c r="K20" s="367"/>
      <c r="L20" s="373"/>
      <c r="M20" s="218"/>
      <c r="N20" s="218"/>
      <c r="O20" s="219"/>
      <c r="P20" s="217"/>
      <c r="Q20" s="218"/>
      <c r="R20" s="219"/>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380"/>
      <c r="AY20" s="381"/>
      <c r="AZ20" s="386"/>
      <c r="BA20" s="387"/>
      <c r="BB20" s="217"/>
      <c r="BC20" s="218"/>
      <c r="BD20" s="218"/>
      <c r="BE20" s="218"/>
      <c r="BF20" s="219"/>
    </row>
    <row r="21" spans="2:58" ht="22.5" customHeight="1" thickBot="1" x14ac:dyDescent="0.45">
      <c r="B21" s="365"/>
      <c r="C21" s="220"/>
      <c r="D21" s="221"/>
      <c r="E21" s="368"/>
      <c r="F21" s="35"/>
      <c r="G21" s="371"/>
      <c r="H21" s="374"/>
      <c r="I21" s="221"/>
      <c r="J21" s="221"/>
      <c r="K21" s="368"/>
      <c r="L21" s="374"/>
      <c r="M21" s="221"/>
      <c r="N21" s="221"/>
      <c r="O21" s="222"/>
      <c r="P21" s="220"/>
      <c r="Q21" s="221"/>
      <c r="R21" s="222"/>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382"/>
      <c r="AY21" s="383"/>
      <c r="AZ21" s="388"/>
      <c r="BA21" s="389"/>
      <c r="BB21" s="220"/>
      <c r="BC21" s="221"/>
      <c r="BD21" s="221"/>
      <c r="BE21" s="221"/>
      <c r="BF21" s="222"/>
    </row>
    <row r="22" spans="2:58" ht="20.25" customHeight="1" x14ac:dyDescent="0.4">
      <c r="B22" s="331">
        <v>1</v>
      </c>
      <c r="C22" s="339"/>
      <c r="D22" s="340"/>
      <c r="E22" s="341"/>
      <c r="F22" s="180"/>
      <c r="G22" s="342"/>
      <c r="H22" s="343"/>
      <c r="I22" s="344"/>
      <c r="J22" s="344"/>
      <c r="K22" s="345"/>
      <c r="L22" s="346"/>
      <c r="M22" s="347"/>
      <c r="N22" s="347"/>
      <c r="O22" s="348"/>
      <c r="P22" s="349" t="s">
        <v>50</v>
      </c>
      <c r="Q22" s="350"/>
      <c r="R22" s="351"/>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32"/>
      <c r="AY22" s="333"/>
      <c r="AZ22" s="334"/>
      <c r="BA22" s="335"/>
      <c r="BB22" s="415"/>
      <c r="BC22" s="347"/>
      <c r="BD22" s="347"/>
      <c r="BE22" s="347"/>
      <c r="BF22" s="348"/>
    </row>
    <row r="23" spans="2:58" ht="20.25" customHeight="1" x14ac:dyDescent="0.4">
      <c r="B23" s="257"/>
      <c r="C23" s="328"/>
      <c r="D23" s="329"/>
      <c r="E23" s="330"/>
      <c r="F23" s="184"/>
      <c r="G23" s="263"/>
      <c r="H23" s="268"/>
      <c r="I23" s="266"/>
      <c r="J23" s="266"/>
      <c r="K23" s="267"/>
      <c r="L23" s="275"/>
      <c r="M23" s="276"/>
      <c r="N23" s="276"/>
      <c r="O23" s="277"/>
      <c r="P23" s="292" t="s">
        <v>15</v>
      </c>
      <c r="Q23" s="293"/>
      <c r="R23" s="294"/>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5">
        <f>IF($BB$3="計画",SUM(S23:AT23),IF($BB$3="実績",SUM(S23:AW23),""))</f>
        <v>0</v>
      </c>
      <c r="AY23" s="296"/>
      <c r="AZ23" s="297">
        <f>IF($BB$3="計画",AX23/4,IF($BB$3="実績",【記載例】地域密着型通所介護!AX23/(【記載例】地域密着型通所介護!$BB$8/7),""))</f>
        <v>0</v>
      </c>
      <c r="BA23" s="298"/>
      <c r="BB23" s="285"/>
      <c r="BC23" s="276"/>
      <c r="BD23" s="276"/>
      <c r="BE23" s="276"/>
      <c r="BF23" s="277"/>
    </row>
    <row r="24" spans="2:58" ht="20.25" customHeight="1" x14ac:dyDescent="0.4">
      <c r="B24" s="257"/>
      <c r="C24" s="299"/>
      <c r="D24" s="300"/>
      <c r="E24" s="301"/>
      <c r="F24" s="185">
        <f>C23</f>
        <v>0</v>
      </c>
      <c r="G24" s="263"/>
      <c r="H24" s="268"/>
      <c r="I24" s="266"/>
      <c r="J24" s="266"/>
      <c r="K24" s="267"/>
      <c r="L24" s="275"/>
      <c r="M24" s="276"/>
      <c r="N24" s="276"/>
      <c r="O24" s="277"/>
      <c r="P24" s="302" t="s">
        <v>51</v>
      </c>
      <c r="Q24" s="303"/>
      <c r="R24" s="304"/>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5">
        <f>IF($BB$3="計画",SUM(S24:AT24),IF($BB$3="実績",SUM(S24:AW24),""))</f>
        <v>0</v>
      </c>
      <c r="AY24" s="306"/>
      <c r="AZ24" s="307">
        <f>IF($BB$3="計画",AX24/4,IF($BB$3="実績",【記載例】地域密着型通所介護!AX24/(【記載例】地域密着型通所介護!$BB$8/7),""))</f>
        <v>0</v>
      </c>
      <c r="BA24" s="308"/>
      <c r="BB24" s="286"/>
      <c r="BC24" s="287"/>
      <c r="BD24" s="287"/>
      <c r="BE24" s="287"/>
      <c r="BF24" s="288"/>
    </row>
    <row r="25" spans="2:58" ht="20.25" customHeight="1" x14ac:dyDescent="0.4">
      <c r="B25" s="257">
        <f>B22+1</f>
        <v>2</v>
      </c>
      <c r="C25" s="259"/>
      <c r="D25" s="260"/>
      <c r="E25" s="261"/>
      <c r="F25" s="186"/>
      <c r="G25" s="262"/>
      <c r="H25" s="265"/>
      <c r="I25" s="266"/>
      <c r="J25" s="266"/>
      <c r="K25" s="267"/>
      <c r="L25" s="272"/>
      <c r="M25" s="273"/>
      <c r="N25" s="273"/>
      <c r="O25" s="274"/>
      <c r="P25" s="281" t="s">
        <v>50</v>
      </c>
      <c r="Q25" s="282"/>
      <c r="R25" s="283"/>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09"/>
      <c r="AY25" s="310"/>
      <c r="AZ25" s="311"/>
      <c r="BA25" s="312"/>
      <c r="BB25" s="284"/>
      <c r="BC25" s="273"/>
      <c r="BD25" s="273"/>
      <c r="BE25" s="273"/>
      <c r="BF25" s="274"/>
    </row>
    <row r="26" spans="2:58" ht="20.25" customHeight="1" x14ac:dyDescent="0.4">
      <c r="B26" s="257"/>
      <c r="C26" s="328"/>
      <c r="D26" s="329"/>
      <c r="E26" s="330"/>
      <c r="F26" s="184"/>
      <c r="G26" s="263"/>
      <c r="H26" s="268"/>
      <c r="I26" s="266"/>
      <c r="J26" s="266"/>
      <c r="K26" s="267"/>
      <c r="L26" s="275"/>
      <c r="M26" s="276"/>
      <c r="N26" s="276"/>
      <c r="O26" s="277"/>
      <c r="P26" s="292" t="s">
        <v>15</v>
      </c>
      <c r="Q26" s="293"/>
      <c r="R26" s="294"/>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5">
        <f>IF($BB$3="計画",SUM(S26:AT26),IF($BB$3="実績",SUM(S26:AW26),""))</f>
        <v>0</v>
      </c>
      <c r="AY26" s="296"/>
      <c r="AZ26" s="297">
        <f>IF($BB$3="計画",AX26/4,IF($BB$3="実績",【記載例】地域密着型通所介護!AX26/(【記載例】地域密着型通所介護!$BB$8/7),""))</f>
        <v>0</v>
      </c>
      <c r="BA26" s="298"/>
      <c r="BB26" s="285"/>
      <c r="BC26" s="276"/>
      <c r="BD26" s="276"/>
      <c r="BE26" s="276"/>
      <c r="BF26" s="277"/>
    </row>
    <row r="27" spans="2:58" ht="20.25" customHeight="1" x14ac:dyDescent="0.4">
      <c r="B27" s="257"/>
      <c r="C27" s="299"/>
      <c r="D27" s="300"/>
      <c r="E27" s="301"/>
      <c r="F27" s="184">
        <f>C26</f>
        <v>0</v>
      </c>
      <c r="G27" s="317"/>
      <c r="H27" s="268"/>
      <c r="I27" s="266"/>
      <c r="J27" s="266"/>
      <c r="K27" s="267"/>
      <c r="L27" s="318"/>
      <c r="M27" s="287"/>
      <c r="N27" s="287"/>
      <c r="O27" s="288"/>
      <c r="P27" s="302" t="s">
        <v>51</v>
      </c>
      <c r="Q27" s="303"/>
      <c r="R27" s="304"/>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5">
        <f>IF($BB$3="計画",SUM(S27:AT27),IF($BB$3="実績",SUM(S27:AW27),""))</f>
        <v>0</v>
      </c>
      <c r="AY27" s="306"/>
      <c r="AZ27" s="307">
        <f>IF($BB$3="計画",AX27/4,IF($BB$3="実績",【記載例】地域密着型通所介護!AX27/(【記載例】地域密着型通所介護!$BB$8/7),""))</f>
        <v>0</v>
      </c>
      <c r="BA27" s="308"/>
      <c r="BB27" s="286"/>
      <c r="BC27" s="287"/>
      <c r="BD27" s="287"/>
      <c r="BE27" s="287"/>
      <c r="BF27" s="288"/>
    </row>
    <row r="28" spans="2:58" ht="20.25" customHeight="1" x14ac:dyDescent="0.4">
      <c r="B28" s="257">
        <f>B25+1</f>
        <v>3</v>
      </c>
      <c r="C28" s="259"/>
      <c r="D28" s="260"/>
      <c r="E28" s="261"/>
      <c r="F28" s="186"/>
      <c r="G28" s="262"/>
      <c r="H28" s="265"/>
      <c r="I28" s="266"/>
      <c r="J28" s="266"/>
      <c r="K28" s="267"/>
      <c r="L28" s="272"/>
      <c r="M28" s="273"/>
      <c r="N28" s="273"/>
      <c r="O28" s="274"/>
      <c r="P28" s="281" t="s">
        <v>50</v>
      </c>
      <c r="Q28" s="282"/>
      <c r="R28" s="283"/>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09"/>
      <c r="AY28" s="310"/>
      <c r="AZ28" s="311"/>
      <c r="BA28" s="312"/>
      <c r="BB28" s="284"/>
      <c r="BC28" s="273"/>
      <c r="BD28" s="273"/>
      <c r="BE28" s="273"/>
      <c r="BF28" s="274"/>
    </row>
    <row r="29" spans="2:58" ht="20.25" customHeight="1" x14ac:dyDescent="0.4">
      <c r="B29" s="257"/>
      <c r="C29" s="289"/>
      <c r="D29" s="290"/>
      <c r="E29" s="291"/>
      <c r="F29" s="184"/>
      <c r="G29" s="263"/>
      <c r="H29" s="268"/>
      <c r="I29" s="266"/>
      <c r="J29" s="266"/>
      <c r="K29" s="267"/>
      <c r="L29" s="275"/>
      <c r="M29" s="276"/>
      <c r="N29" s="276"/>
      <c r="O29" s="277"/>
      <c r="P29" s="292" t="s">
        <v>15</v>
      </c>
      <c r="Q29" s="293"/>
      <c r="R29" s="294"/>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5">
        <f>IF($BB$3="計画",SUM(S29:AT29),IF($BB$3="実績",SUM(S29:AW29),""))</f>
        <v>0</v>
      </c>
      <c r="AY29" s="296"/>
      <c r="AZ29" s="297">
        <f>IF($BB$3="計画",AX29/4,IF($BB$3="実績",【記載例】地域密着型通所介護!AX29/(【記載例】地域密着型通所介護!$BB$8/7),""))</f>
        <v>0</v>
      </c>
      <c r="BA29" s="298"/>
      <c r="BB29" s="285"/>
      <c r="BC29" s="276"/>
      <c r="BD29" s="276"/>
      <c r="BE29" s="276"/>
      <c r="BF29" s="277"/>
    </row>
    <row r="30" spans="2:58" ht="20.25" customHeight="1" x14ac:dyDescent="0.4">
      <c r="B30" s="257"/>
      <c r="C30" s="299"/>
      <c r="D30" s="300"/>
      <c r="E30" s="301"/>
      <c r="F30" s="184">
        <f>C29</f>
        <v>0</v>
      </c>
      <c r="G30" s="317"/>
      <c r="H30" s="268"/>
      <c r="I30" s="266"/>
      <c r="J30" s="266"/>
      <c r="K30" s="267"/>
      <c r="L30" s="318"/>
      <c r="M30" s="287"/>
      <c r="N30" s="287"/>
      <c r="O30" s="288"/>
      <c r="P30" s="302" t="s">
        <v>51</v>
      </c>
      <c r="Q30" s="303"/>
      <c r="R30" s="304"/>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5">
        <f>IF($BB$3="計画",SUM(S30:AT30),IF($BB$3="実績",SUM(S30:AW30),""))</f>
        <v>0</v>
      </c>
      <c r="AY30" s="306"/>
      <c r="AZ30" s="307">
        <f>IF($BB$3="計画",AX30/4,IF($BB$3="実績",【記載例】地域密着型通所介護!AX30/(【記載例】地域密着型通所介護!$BB$8/7),""))</f>
        <v>0</v>
      </c>
      <c r="BA30" s="308"/>
      <c r="BB30" s="286"/>
      <c r="BC30" s="287"/>
      <c r="BD30" s="287"/>
      <c r="BE30" s="287"/>
      <c r="BF30" s="288"/>
    </row>
    <row r="31" spans="2:58" ht="20.25" customHeight="1" x14ac:dyDescent="0.4">
      <c r="B31" s="257">
        <f>B28+1</f>
        <v>4</v>
      </c>
      <c r="C31" s="259"/>
      <c r="D31" s="260"/>
      <c r="E31" s="261"/>
      <c r="F31" s="186"/>
      <c r="G31" s="262"/>
      <c r="H31" s="265"/>
      <c r="I31" s="266"/>
      <c r="J31" s="266"/>
      <c r="K31" s="267"/>
      <c r="L31" s="272"/>
      <c r="M31" s="273"/>
      <c r="N31" s="273"/>
      <c r="O31" s="274"/>
      <c r="P31" s="281" t="s">
        <v>50</v>
      </c>
      <c r="Q31" s="282"/>
      <c r="R31" s="283"/>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09"/>
      <c r="AY31" s="310"/>
      <c r="AZ31" s="311"/>
      <c r="BA31" s="312"/>
      <c r="BB31" s="284"/>
      <c r="BC31" s="273"/>
      <c r="BD31" s="273"/>
      <c r="BE31" s="273"/>
      <c r="BF31" s="274"/>
    </row>
    <row r="32" spans="2:58" ht="20.25" customHeight="1" x14ac:dyDescent="0.4">
      <c r="B32" s="257"/>
      <c r="C32" s="289"/>
      <c r="D32" s="290"/>
      <c r="E32" s="291"/>
      <c r="F32" s="184"/>
      <c r="G32" s="263"/>
      <c r="H32" s="268"/>
      <c r="I32" s="266"/>
      <c r="J32" s="266"/>
      <c r="K32" s="267"/>
      <c r="L32" s="275"/>
      <c r="M32" s="276"/>
      <c r="N32" s="276"/>
      <c r="O32" s="277"/>
      <c r="P32" s="292" t="s">
        <v>15</v>
      </c>
      <c r="Q32" s="293"/>
      <c r="R32" s="294"/>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5">
        <f>IF($BB$3="計画",SUM(S32:AT32),IF($BB$3="実績",SUM(S32:AW32),""))</f>
        <v>0</v>
      </c>
      <c r="AY32" s="296"/>
      <c r="AZ32" s="297">
        <f>IF($BB$3="計画",AX32/4,IF($BB$3="実績",【記載例】地域密着型通所介護!AX32/(【記載例】地域密着型通所介護!$BB$8/7),""))</f>
        <v>0</v>
      </c>
      <c r="BA32" s="298"/>
      <c r="BB32" s="285"/>
      <c r="BC32" s="276"/>
      <c r="BD32" s="276"/>
      <c r="BE32" s="276"/>
      <c r="BF32" s="277"/>
    </row>
    <row r="33" spans="2:58" ht="20.25" customHeight="1" x14ac:dyDescent="0.4">
      <c r="B33" s="257"/>
      <c r="C33" s="299"/>
      <c r="D33" s="300"/>
      <c r="E33" s="301"/>
      <c r="F33" s="184">
        <f>C32</f>
        <v>0</v>
      </c>
      <c r="G33" s="317"/>
      <c r="H33" s="268"/>
      <c r="I33" s="266"/>
      <c r="J33" s="266"/>
      <c r="K33" s="267"/>
      <c r="L33" s="318"/>
      <c r="M33" s="287"/>
      <c r="N33" s="287"/>
      <c r="O33" s="288"/>
      <c r="P33" s="302" t="s">
        <v>51</v>
      </c>
      <c r="Q33" s="303"/>
      <c r="R33" s="304"/>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5">
        <f>IF($BB$3="計画",SUM(S33:AT33),IF($BB$3="実績",SUM(S33:AW33),""))</f>
        <v>0</v>
      </c>
      <c r="AY33" s="306"/>
      <c r="AZ33" s="307">
        <f>IF($BB$3="計画",AX33/4,IF($BB$3="実績",【記載例】地域密着型通所介護!AX33/(【記載例】地域密着型通所介護!$BB$8/7),""))</f>
        <v>0</v>
      </c>
      <c r="BA33" s="308"/>
      <c r="BB33" s="286"/>
      <c r="BC33" s="287"/>
      <c r="BD33" s="287"/>
      <c r="BE33" s="287"/>
      <c r="BF33" s="288"/>
    </row>
    <row r="34" spans="2:58" ht="20.25" customHeight="1" x14ac:dyDescent="0.4">
      <c r="B34" s="257">
        <f>B31+1</f>
        <v>5</v>
      </c>
      <c r="C34" s="259"/>
      <c r="D34" s="260"/>
      <c r="E34" s="261"/>
      <c r="F34" s="186"/>
      <c r="G34" s="262"/>
      <c r="H34" s="265"/>
      <c r="I34" s="266"/>
      <c r="J34" s="266"/>
      <c r="K34" s="267"/>
      <c r="L34" s="272"/>
      <c r="M34" s="273"/>
      <c r="N34" s="273"/>
      <c r="O34" s="274"/>
      <c r="P34" s="281" t="s">
        <v>50</v>
      </c>
      <c r="Q34" s="282"/>
      <c r="R34" s="283"/>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09"/>
      <c r="AY34" s="310"/>
      <c r="AZ34" s="311"/>
      <c r="BA34" s="312"/>
      <c r="BB34" s="284"/>
      <c r="BC34" s="273"/>
      <c r="BD34" s="273"/>
      <c r="BE34" s="273"/>
      <c r="BF34" s="274"/>
    </row>
    <row r="35" spans="2:58" ht="20.25" customHeight="1" x14ac:dyDescent="0.4">
      <c r="B35" s="257"/>
      <c r="C35" s="289"/>
      <c r="D35" s="290"/>
      <c r="E35" s="291"/>
      <c r="F35" s="184"/>
      <c r="G35" s="263"/>
      <c r="H35" s="268"/>
      <c r="I35" s="266"/>
      <c r="J35" s="266"/>
      <c r="K35" s="267"/>
      <c r="L35" s="275"/>
      <c r="M35" s="276"/>
      <c r="N35" s="276"/>
      <c r="O35" s="277"/>
      <c r="P35" s="292" t="s">
        <v>15</v>
      </c>
      <c r="Q35" s="293"/>
      <c r="R35" s="294"/>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5">
        <f>IF($BB$3="計画",SUM(S35:AT35),IF($BB$3="実績",SUM(S35:AW35),""))</f>
        <v>0</v>
      </c>
      <c r="AY35" s="296"/>
      <c r="AZ35" s="297">
        <f>IF($BB$3="計画",AX35/4,IF($BB$3="実績",【記載例】地域密着型通所介護!AX35/(【記載例】地域密着型通所介護!$BB$8/7),""))</f>
        <v>0</v>
      </c>
      <c r="BA35" s="298"/>
      <c r="BB35" s="285"/>
      <c r="BC35" s="276"/>
      <c r="BD35" s="276"/>
      <c r="BE35" s="276"/>
      <c r="BF35" s="277"/>
    </row>
    <row r="36" spans="2:58" ht="20.25" customHeight="1" x14ac:dyDescent="0.4">
      <c r="B36" s="257"/>
      <c r="C36" s="299"/>
      <c r="D36" s="300"/>
      <c r="E36" s="301"/>
      <c r="F36" s="184">
        <f>C35</f>
        <v>0</v>
      </c>
      <c r="G36" s="317"/>
      <c r="H36" s="268"/>
      <c r="I36" s="266"/>
      <c r="J36" s="266"/>
      <c r="K36" s="267"/>
      <c r="L36" s="318"/>
      <c r="M36" s="287"/>
      <c r="N36" s="287"/>
      <c r="O36" s="288"/>
      <c r="P36" s="302" t="s">
        <v>51</v>
      </c>
      <c r="Q36" s="303"/>
      <c r="R36" s="304"/>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5">
        <f>IF($BB$3="計画",SUM(S36:AT36),IF($BB$3="実績",SUM(S36:AW36),""))</f>
        <v>0</v>
      </c>
      <c r="AY36" s="306"/>
      <c r="AZ36" s="307">
        <f>IF($BB$3="計画",AX36/4,IF($BB$3="実績",【記載例】地域密着型通所介護!AX36/(【記載例】地域密着型通所介護!$BB$8/7),""))</f>
        <v>0</v>
      </c>
      <c r="BA36" s="308"/>
      <c r="BB36" s="286"/>
      <c r="BC36" s="287"/>
      <c r="BD36" s="287"/>
      <c r="BE36" s="287"/>
      <c r="BF36" s="288"/>
    </row>
    <row r="37" spans="2:58" ht="20.25" customHeight="1" x14ac:dyDescent="0.4">
      <c r="B37" s="257">
        <f>B34+1</f>
        <v>6</v>
      </c>
      <c r="C37" s="259"/>
      <c r="D37" s="260"/>
      <c r="E37" s="261"/>
      <c r="F37" s="186"/>
      <c r="G37" s="262"/>
      <c r="H37" s="265"/>
      <c r="I37" s="266"/>
      <c r="J37" s="266"/>
      <c r="K37" s="267"/>
      <c r="L37" s="272"/>
      <c r="M37" s="273"/>
      <c r="N37" s="273"/>
      <c r="O37" s="274"/>
      <c r="P37" s="281" t="s">
        <v>50</v>
      </c>
      <c r="Q37" s="282"/>
      <c r="R37" s="283"/>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09"/>
      <c r="AY37" s="310"/>
      <c r="AZ37" s="311"/>
      <c r="BA37" s="312"/>
      <c r="BB37" s="284"/>
      <c r="BC37" s="273"/>
      <c r="BD37" s="273"/>
      <c r="BE37" s="273"/>
      <c r="BF37" s="274"/>
    </row>
    <row r="38" spans="2:58" ht="20.25" customHeight="1" x14ac:dyDescent="0.4">
      <c r="B38" s="257"/>
      <c r="C38" s="289"/>
      <c r="D38" s="290"/>
      <c r="E38" s="291"/>
      <c r="F38" s="184"/>
      <c r="G38" s="263"/>
      <c r="H38" s="268"/>
      <c r="I38" s="266"/>
      <c r="J38" s="266"/>
      <c r="K38" s="267"/>
      <c r="L38" s="275"/>
      <c r="M38" s="276"/>
      <c r="N38" s="276"/>
      <c r="O38" s="277"/>
      <c r="P38" s="292" t="s">
        <v>15</v>
      </c>
      <c r="Q38" s="293"/>
      <c r="R38" s="294"/>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5">
        <f>IF($BB$3="計画",SUM(S38:AT38),IF($BB$3="実績",SUM(S38:AW38),""))</f>
        <v>0</v>
      </c>
      <c r="AY38" s="296"/>
      <c r="AZ38" s="297">
        <f>IF($BB$3="計画",AX38/4,IF($BB$3="実績",【記載例】地域密着型通所介護!AX38/(【記載例】地域密着型通所介護!$BB$8/7),""))</f>
        <v>0</v>
      </c>
      <c r="BA38" s="298"/>
      <c r="BB38" s="285"/>
      <c r="BC38" s="276"/>
      <c r="BD38" s="276"/>
      <c r="BE38" s="276"/>
      <c r="BF38" s="277"/>
    </row>
    <row r="39" spans="2:58" ht="20.25" customHeight="1" x14ac:dyDescent="0.4">
      <c r="B39" s="257"/>
      <c r="C39" s="299"/>
      <c r="D39" s="300"/>
      <c r="E39" s="301"/>
      <c r="F39" s="184">
        <f>C38</f>
        <v>0</v>
      </c>
      <c r="G39" s="317"/>
      <c r="H39" s="268"/>
      <c r="I39" s="266"/>
      <c r="J39" s="266"/>
      <c r="K39" s="267"/>
      <c r="L39" s="318"/>
      <c r="M39" s="287"/>
      <c r="N39" s="287"/>
      <c r="O39" s="288"/>
      <c r="P39" s="302" t="s">
        <v>51</v>
      </c>
      <c r="Q39" s="303"/>
      <c r="R39" s="304"/>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5">
        <f>IF($BB$3="計画",SUM(S39:AT39),IF($BB$3="実績",SUM(S39:AW39),""))</f>
        <v>0</v>
      </c>
      <c r="AY39" s="306"/>
      <c r="AZ39" s="307">
        <f>IF($BB$3="計画",AX39/4,IF($BB$3="実績",【記載例】地域密着型通所介護!AX39/(【記載例】地域密着型通所介護!$BB$8/7),""))</f>
        <v>0</v>
      </c>
      <c r="BA39" s="308"/>
      <c r="BB39" s="286"/>
      <c r="BC39" s="287"/>
      <c r="BD39" s="287"/>
      <c r="BE39" s="287"/>
      <c r="BF39" s="288"/>
    </row>
    <row r="40" spans="2:58" ht="20.25" customHeight="1" x14ac:dyDescent="0.4">
      <c r="B40" s="257">
        <f>B37+1</f>
        <v>7</v>
      </c>
      <c r="C40" s="259"/>
      <c r="D40" s="260"/>
      <c r="E40" s="261"/>
      <c r="F40" s="186"/>
      <c r="G40" s="262"/>
      <c r="H40" s="265"/>
      <c r="I40" s="266"/>
      <c r="J40" s="266"/>
      <c r="K40" s="267"/>
      <c r="L40" s="272"/>
      <c r="M40" s="273"/>
      <c r="N40" s="273"/>
      <c r="O40" s="274"/>
      <c r="P40" s="281" t="s">
        <v>50</v>
      </c>
      <c r="Q40" s="282"/>
      <c r="R40" s="283"/>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09"/>
      <c r="AY40" s="310"/>
      <c r="AZ40" s="311"/>
      <c r="BA40" s="312"/>
      <c r="BB40" s="284"/>
      <c r="BC40" s="273"/>
      <c r="BD40" s="273"/>
      <c r="BE40" s="273"/>
      <c r="BF40" s="274"/>
    </row>
    <row r="41" spans="2:58" ht="20.25" customHeight="1" x14ac:dyDescent="0.4">
      <c r="B41" s="257"/>
      <c r="C41" s="289"/>
      <c r="D41" s="290"/>
      <c r="E41" s="291"/>
      <c r="F41" s="184"/>
      <c r="G41" s="263"/>
      <c r="H41" s="268"/>
      <c r="I41" s="266"/>
      <c r="J41" s="266"/>
      <c r="K41" s="267"/>
      <c r="L41" s="275"/>
      <c r="M41" s="276"/>
      <c r="N41" s="276"/>
      <c r="O41" s="277"/>
      <c r="P41" s="292" t="s">
        <v>15</v>
      </c>
      <c r="Q41" s="293"/>
      <c r="R41" s="294"/>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5">
        <f>IF($BB$3="計画",SUM(S41:AT41),IF($BB$3="実績",SUM(S41:AW41),""))</f>
        <v>0</v>
      </c>
      <c r="AY41" s="296"/>
      <c r="AZ41" s="297">
        <f>IF($BB$3="計画",AX41/4,IF($BB$3="実績",【記載例】地域密着型通所介護!AX41/(【記載例】地域密着型通所介護!$BB$8/7),""))</f>
        <v>0</v>
      </c>
      <c r="BA41" s="298"/>
      <c r="BB41" s="285"/>
      <c r="BC41" s="276"/>
      <c r="BD41" s="276"/>
      <c r="BE41" s="276"/>
      <c r="BF41" s="277"/>
    </row>
    <row r="42" spans="2:58" ht="20.25" customHeight="1" x14ac:dyDescent="0.4">
      <c r="B42" s="257"/>
      <c r="C42" s="299"/>
      <c r="D42" s="300"/>
      <c r="E42" s="301"/>
      <c r="F42" s="184">
        <f>C41</f>
        <v>0</v>
      </c>
      <c r="G42" s="317"/>
      <c r="H42" s="268"/>
      <c r="I42" s="266"/>
      <c r="J42" s="266"/>
      <c r="K42" s="267"/>
      <c r="L42" s="318"/>
      <c r="M42" s="287"/>
      <c r="N42" s="287"/>
      <c r="O42" s="288"/>
      <c r="P42" s="302" t="s">
        <v>51</v>
      </c>
      <c r="Q42" s="303"/>
      <c r="R42" s="304"/>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5">
        <f>IF($BB$3="計画",SUM(S42:AT42),IF($BB$3="実績",SUM(S42:AW42),""))</f>
        <v>0</v>
      </c>
      <c r="AY42" s="306"/>
      <c r="AZ42" s="307">
        <f>IF($BB$3="計画",AX42/4,IF($BB$3="実績",【記載例】地域密着型通所介護!AX42/(【記載例】地域密着型通所介護!$BB$8/7),""))</f>
        <v>0</v>
      </c>
      <c r="BA42" s="308"/>
      <c r="BB42" s="286"/>
      <c r="BC42" s="287"/>
      <c r="BD42" s="287"/>
      <c r="BE42" s="287"/>
      <c r="BF42" s="288"/>
    </row>
    <row r="43" spans="2:58" ht="20.25" customHeight="1" x14ac:dyDescent="0.4">
      <c r="B43" s="257">
        <f>B40+1</f>
        <v>8</v>
      </c>
      <c r="C43" s="259"/>
      <c r="D43" s="260"/>
      <c r="E43" s="261"/>
      <c r="F43" s="186"/>
      <c r="G43" s="262"/>
      <c r="H43" s="265"/>
      <c r="I43" s="266"/>
      <c r="J43" s="266"/>
      <c r="K43" s="267"/>
      <c r="L43" s="272"/>
      <c r="M43" s="273"/>
      <c r="N43" s="273"/>
      <c r="O43" s="274"/>
      <c r="P43" s="281" t="s">
        <v>50</v>
      </c>
      <c r="Q43" s="282"/>
      <c r="R43" s="283"/>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09"/>
      <c r="AY43" s="310"/>
      <c r="AZ43" s="311"/>
      <c r="BA43" s="312"/>
      <c r="BB43" s="284"/>
      <c r="BC43" s="273"/>
      <c r="BD43" s="273"/>
      <c r="BE43" s="273"/>
      <c r="BF43" s="274"/>
    </row>
    <row r="44" spans="2:58" ht="20.25" customHeight="1" x14ac:dyDescent="0.4">
      <c r="B44" s="257"/>
      <c r="C44" s="289"/>
      <c r="D44" s="290"/>
      <c r="E44" s="291"/>
      <c r="F44" s="184"/>
      <c r="G44" s="263"/>
      <c r="H44" s="268"/>
      <c r="I44" s="266"/>
      <c r="J44" s="266"/>
      <c r="K44" s="267"/>
      <c r="L44" s="275"/>
      <c r="M44" s="276"/>
      <c r="N44" s="276"/>
      <c r="O44" s="277"/>
      <c r="P44" s="292" t="s">
        <v>15</v>
      </c>
      <c r="Q44" s="293"/>
      <c r="R44" s="294"/>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5">
        <f>IF($BB$3="計画",SUM(S44:AT44),IF($BB$3="実績",SUM(S44:AW44),""))</f>
        <v>0</v>
      </c>
      <c r="AY44" s="296"/>
      <c r="AZ44" s="297">
        <f>IF($BB$3="計画",AX44/4,IF($BB$3="実績",【記載例】地域密着型通所介護!AX44/(【記載例】地域密着型通所介護!$BB$8/7),""))</f>
        <v>0</v>
      </c>
      <c r="BA44" s="298"/>
      <c r="BB44" s="285"/>
      <c r="BC44" s="276"/>
      <c r="BD44" s="276"/>
      <c r="BE44" s="276"/>
      <c r="BF44" s="277"/>
    </row>
    <row r="45" spans="2:58" ht="20.25" customHeight="1" x14ac:dyDescent="0.4">
      <c r="B45" s="257"/>
      <c r="C45" s="299"/>
      <c r="D45" s="300"/>
      <c r="E45" s="301"/>
      <c r="F45" s="184">
        <f>C44</f>
        <v>0</v>
      </c>
      <c r="G45" s="317"/>
      <c r="H45" s="268"/>
      <c r="I45" s="266"/>
      <c r="J45" s="266"/>
      <c r="K45" s="267"/>
      <c r="L45" s="318"/>
      <c r="M45" s="287"/>
      <c r="N45" s="287"/>
      <c r="O45" s="288"/>
      <c r="P45" s="302" t="s">
        <v>51</v>
      </c>
      <c r="Q45" s="303"/>
      <c r="R45" s="304"/>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5">
        <f>IF($BB$3="計画",SUM(S45:AT45),IF($BB$3="実績",SUM(S45:AW45),""))</f>
        <v>0</v>
      </c>
      <c r="AY45" s="306"/>
      <c r="AZ45" s="307">
        <f>IF($BB$3="計画",AX45/4,IF($BB$3="実績",【記載例】地域密着型通所介護!AX45/(【記載例】地域密着型通所介護!$BB$8/7),""))</f>
        <v>0</v>
      </c>
      <c r="BA45" s="308"/>
      <c r="BB45" s="286"/>
      <c r="BC45" s="287"/>
      <c r="BD45" s="287"/>
      <c r="BE45" s="287"/>
      <c r="BF45" s="288"/>
    </row>
    <row r="46" spans="2:58" ht="20.25" customHeight="1" x14ac:dyDescent="0.4">
      <c r="B46" s="257">
        <f>B43+1</f>
        <v>9</v>
      </c>
      <c r="C46" s="259"/>
      <c r="D46" s="260"/>
      <c r="E46" s="261"/>
      <c r="F46" s="186"/>
      <c r="G46" s="262"/>
      <c r="H46" s="265"/>
      <c r="I46" s="266"/>
      <c r="J46" s="266"/>
      <c r="K46" s="267"/>
      <c r="L46" s="272"/>
      <c r="M46" s="273"/>
      <c r="N46" s="273"/>
      <c r="O46" s="274"/>
      <c r="P46" s="281" t="s">
        <v>50</v>
      </c>
      <c r="Q46" s="282"/>
      <c r="R46" s="283"/>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09"/>
      <c r="AY46" s="310"/>
      <c r="AZ46" s="311"/>
      <c r="BA46" s="312"/>
      <c r="BB46" s="284"/>
      <c r="BC46" s="273"/>
      <c r="BD46" s="273"/>
      <c r="BE46" s="273"/>
      <c r="BF46" s="274"/>
    </row>
    <row r="47" spans="2:58" ht="20.25" customHeight="1" x14ac:dyDescent="0.4">
      <c r="B47" s="257"/>
      <c r="C47" s="289"/>
      <c r="D47" s="290"/>
      <c r="E47" s="291"/>
      <c r="F47" s="184"/>
      <c r="G47" s="263"/>
      <c r="H47" s="268"/>
      <c r="I47" s="266"/>
      <c r="J47" s="266"/>
      <c r="K47" s="267"/>
      <c r="L47" s="275"/>
      <c r="M47" s="276"/>
      <c r="N47" s="276"/>
      <c r="O47" s="277"/>
      <c r="P47" s="292" t="s">
        <v>15</v>
      </c>
      <c r="Q47" s="293"/>
      <c r="R47" s="294"/>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5">
        <f>IF($BB$3="計画",SUM(S47:AT47),IF($BB$3="実績",SUM(S47:AW47),""))</f>
        <v>0</v>
      </c>
      <c r="AY47" s="296"/>
      <c r="AZ47" s="297">
        <f>IF($BB$3="計画",AX47/4,IF($BB$3="実績",【記載例】地域密着型通所介護!AX47/(【記載例】地域密着型通所介護!$BB$8/7),""))</f>
        <v>0</v>
      </c>
      <c r="BA47" s="298"/>
      <c r="BB47" s="285"/>
      <c r="BC47" s="276"/>
      <c r="BD47" s="276"/>
      <c r="BE47" s="276"/>
      <c r="BF47" s="277"/>
    </row>
    <row r="48" spans="2:58" ht="20.25" customHeight="1" x14ac:dyDescent="0.4">
      <c r="B48" s="257"/>
      <c r="C48" s="299"/>
      <c r="D48" s="300"/>
      <c r="E48" s="301"/>
      <c r="F48" s="184">
        <f>C47</f>
        <v>0</v>
      </c>
      <c r="G48" s="317"/>
      <c r="H48" s="268"/>
      <c r="I48" s="266"/>
      <c r="J48" s="266"/>
      <c r="K48" s="267"/>
      <c r="L48" s="318"/>
      <c r="M48" s="287"/>
      <c r="N48" s="287"/>
      <c r="O48" s="288"/>
      <c r="P48" s="302" t="s">
        <v>51</v>
      </c>
      <c r="Q48" s="303"/>
      <c r="R48" s="304"/>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5">
        <f>IF($BB$3="計画",SUM(S48:AT48),IF($BB$3="実績",SUM(S48:AW48),""))</f>
        <v>0</v>
      </c>
      <c r="AY48" s="306"/>
      <c r="AZ48" s="307">
        <f>IF($BB$3="計画",AX48/4,IF($BB$3="実績",【記載例】地域密着型通所介護!AX48/(【記載例】地域密着型通所介護!$BB$8/7),""))</f>
        <v>0</v>
      </c>
      <c r="BA48" s="308"/>
      <c r="BB48" s="286"/>
      <c r="BC48" s="287"/>
      <c r="BD48" s="287"/>
      <c r="BE48" s="287"/>
      <c r="BF48" s="288"/>
    </row>
    <row r="49" spans="2:58" ht="20.25" customHeight="1" x14ac:dyDescent="0.4">
      <c r="B49" s="257">
        <f>B46+1</f>
        <v>10</v>
      </c>
      <c r="C49" s="259"/>
      <c r="D49" s="260"/>
      <c r="E49" s="261"/>
      <c r="F49" s="186"/>
      <c r="G49" s="262"/>
      <c r="H49" s="265"/>
      <c r="I49" s="266"/>
      <c r="J49" s="266"/>
      <c r="K49" s="267"/>
      <c r="L49" s="272"/>
      <c r="M49" s="273"/>
      <c r="N49" s="273"/>
      <c r="O49" s="274"/>
      <c r="P49" s="281" t="s">
        <v>50</v>
      </c>
      <c r="Q49" s="282"/>
      <c r="R49" s="283"/>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09"/>
      <c r="AY49" s="310"/>
      <c r="AZ49" s="311"/>
      <c r="BA49" s="312"/>
      <c r="BB49" s="284"/>
      <c r="BC49" s="273"/>
      <c r="BD49" s="273"/>
      <c r="BE49" s="273"/>
      <c r="BF49" s="274"/>
    </row>
    <row r="50" spans="2:58" ht="20.25" customHeight="1" x14ac:dyDescent="0.4">
      <c r="B50" s="257"/>
      <c r="C50" s="289"/>
      <c r="D50" s="290"/>
      <c r="E50" s="291"/>
      <c r="F50" s="184"/>
      <c r="G50" s="263"/>
      <c r="H50" s="268"/>
      <c r="I50" s="266"/>
      <c r="J50" s="266"/>
      <c r="K50" s="267"/>
      <c r="L50" s="275"/>
      <c r="M50" s="276"/>
      <c r="N50" s="276"/>
      <c r="O50" s="277"/>
      <c r="P50" s="292" t="s">
        <v>15</v>
      </c>
      <c r="Q50" s="293"/>
      <c r="R50" s="294"/>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5">
        <f>IF($BB$3="計画",SUM(S50:AT50),IF($BB$3="実績",SUM(S50:AW50),""))</f>
        <v>0</v>
      </c>
      <c r="AY50" s="296"/>
      <c r="AZ50" s="297">
        <f>IF($BB$3="計画",AX50/4,IF($BB$3="実績",【記載例】地域密着型通所介護!AX50/(【記載例】地域密着型通所介護!$BB$8/7),""))</f>
        <v>0</v>
      </c>
      <c r="BA50" s="298"/>
      <c r="BB50" s="285"/>
      <c r="BC50" s="276"/>
      <c r="BD50" s="276"/>
      <c r="BE50" s="276"/>
      <c r="BF50" s="277"/>
    </row>
    <row r="51" spans="2:58" ht="20.25" customHeight="1" x14ac:dyDescent="0.4">
      <c r="B51" s="257"/>
      <c r="C51" s="299"/>
      <c r="D51" s="300"/>
      <c r="E51" s="301"/>
      <c r="F51" s="184">
        <f>C50</f>
        <v>0</v>
      </c>
      <c r="G51" s="317"/>
      <c r="H51" s="268"/>
      <c r="I51" s="266"/>
      <c r="J51" s="266"/>
      <c r="K51" s="267"/>
      <c r="L51" s="318"/>
      <c r="M51" s="287"/>
      <c r="N51" s="287"/>
      <c r="O51" s="288"/>
      <c r="P51" s="302" t="s">
        <v>51</v>
      </c>
      <c r="Q51" s="303"/>
      <c r="R51" s="304"/>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5">
        <f>IF($BB$3="計画",SUM(S51:AT51),IF($BB$3="実績",SUM(S51:AW51),""))</f>
        <v>0</v>
      </c>
      <c r="AY51" s="306"/>
      <c r="AZ51" s="307">
        <f>IF($BB$3="計画",AX51/4,IF($BB$3="実績",【記載例】地域密着型通所介護!AX51/(【記載例】地域密着型通所介護!$BB$8/7),""))</f>
        <v>0</v>
      </c>
      <c r="BA51" s="308"/>
      <c r="BB51" s="286"/>
      <c r="BC51" s="287"/>
      <c r="BD51" s="287"/>
      <c r="BE51" s="287"/>
      <c r="BF51" s="288"/>
    </row>
    <row r="52" spans="2:58" ht="20.25" customHeight="1" x14ac:dyDescent="0.4">
      <c r="B52" s="257">
        <f>B49+1</f>
        <v>11</v>
      </c>
      <c r="C52" s="259"/>
      <c r="D52" s="260"/>
      <c r="E52" s="261"/>
      <c r="F52" s="186"/>
      <c r="G52" s="262"/>
      <c r="H52" s="265"/>
      <c r="I52" s="266"/>
      <c r="J52" s="266"/>
      <c r="K52" s="267"/>
      <c r="L52" s="272"/>
      <c r="M52" s="273"/>
      <c r="N52" s="273"/>
      <c r="O52" s="274"/>
      <c r="P52" s="281" t="s">
        <v>50</v>
      </c>
      <c r="Q52" s="282"/>
      <c r="R52" s="283"/>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09"/>
      <c r="AY52" s="310"/>
      <c r="AZ52" s="311"/>
      <c r="BA52" s="312"/>
      <c r="BB52" s="284"/>
      <c r="BC52" s="273"/>
      <c r="BD52" s="273"/>
      <c r="BE52" s="273"/>
      <c r="BF52" s="274"/>
    </row>
    <row r="53" spans="2:58" ht="20.25" customHeight="1" x14ac:dyDescent="0.4">
      <c r="B53" s="257"/>
      <c r="C53" s="289"/>
      <c r="D53" s="290"/>
      <c r="E53" s="291"/>
      <c r="F53" s="184"/>
      <c r="G53" s="263"/>
      <c r="H53" s="268"/>
      <c r="I53" s="266"/>
      <c r="J53" s="266"/>
      <c r="K53" s="267"/>
      <c r="L53" s="275"/>
      <c r="M53" s="276"/>
      <c r="N53" s="276"/>
      <c r="O53" s="277"/>
      <c r="P53" s="292" t="s">
        <v>15</v>
      </c>
      <c r="Q53" s="293"/>
      <c r="R53" s="294"/>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5">
        <f>IF($BB$3="計画",SUM(S53:AT53),IF($BB$3="実績",SUM(S53:AW53),""))</f>
        <v>0</v>
      </c>
      <c r="AY53" s="296"/>
      <c r="AZ53" s="297">
        <f>IF($BB$3="計画",AX53/4,IF($BB$3="実績",【記載例】地域密着型通所介護!AX53/(【記載例】地域密着型通所介護!$BB$8/7),""))</f>
        <v>0</v>
      </c>
      <c r="BA53" s="298"/>
      <c r="BB53" s="285"/>
      <c r="BC53" s="276"/>
      <c r="BD53" s="276"/>
      <c r="BE53" s="276"/>
      <c r="BF53" s="277"/>
    </row>
    <row r="54" spans="2:58" ht="20.25" customHeight="1" x14ac:dyDescent="0.4">
      <c r="B54" s="257"/>
      <c r="C54" s="299"/>
      <c r="D54" s="300"/>
      <c r="E54" s="301"/>
      <c r="F54" s="184">
        <f>C53</f>
        <v>0</v>
      </c>
      <c r="G54" s="317"/>
      <c r="H54" s="268"/>
      <c r="I54" s="266"/>
      <c r="J54" s="266"/>
      <c r="K54" s="267"/>
      <c r="L54" s="318"/>
      <c r="M54" s="287"/>
      <c r="N54" s="287"/>
      <c r="O54" s="288"/>
      <c r="P54" s="302" t="s">
        <v>51</v>
      </c>
      <c r="Q54" s="303"/>
      <c r="R54" s="304"/>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5">
        <f>IF($BB$3="計画",SUM(S54:AT54),IF($BB$3="実績",SUM(S54:AW54),""))</f>
        <v>0</v>
      </c>
      <c r="AY54" s="306"/>
      <c r="AZ54" s="307">
        <f>IF($BB$3="計画",AX54/4,IF($BB$3="実績",【記載例】地域密着型通所介護!AX54/(【記載例】地域密着型通所介護!$BB$8/7),""))</f>
        <v>0</v>
      </c>
      <c r="BA54" s="308"/>
      <c r="BB54" s="286"/>
      <c r="BC54" s="287"/>
      <c r="BD54" s="287"/>
      <c r="BE54" s="287"/>
      <c r="BF54" s="288"/>
    </row>
    <row r="55" spans="2:58" ht="20.25" customHeight="1" x14ac:dyDescent="0.4">
      <c r="B55" s="257">
        <f>B52+1</f>
        <v>12</v>
      </c>
      <c r="C55" s="259"/>
      <c r="D55" s="260"/>
      <c r="E55" s="261"/>
      <c r="F55" s="186"/>
      <c r="G55" s="262"/>
      <c r="H55" s="265"/>
      <c r="I55" s="266"/>
      <c r="J55" s="266"/>
      <c r="K55" s="267"/>
      <c r="L55" s="272"/>
      <c r="M55" s="273"/>
      <c r="N55" s="273"/>
      <c r="O55" s="274"/>
      <c r="P55" s="281" t="s">
        <v>50</v>
      </c>
      <c r="Q55" s="282"/>
      <c r="R55" s="283"/>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09"/>
      <c r="AY55" s="310"/>
      <c r="AZ55" s="311"/>
      <c r="BA55" s="312"/>
      <c r="BB55" s="284"/>
      <c r="BC55" s="273"/>
      <c r="BD55" s="273"/>
      <c r="BE55" s="273"/>
      <c r="BF55" s="274"/>
    </row>
    <row r="56" spans="2:58" ht="20.25" customHeight="1" x14ac:dyDescent="0.4">
      <c r="B56" s="257"/>
      <c r="C56" s="289"/>
      <c r="D56" s="290"/>
      <c r="E56" s="291"/>
      <c r="F56" s="184"/>
      <c r="G56" s="263"/>
      <c r="H56" s="268"/>
      <c r="I56" s="266"/>
      <c r="J56" s="266"/>
      <c r="K56" s="267"/>
      <c r="L56" s="275"/>
      <c r="M56" s="276"/>
      <c r="N56" s="276"/>
      <c r="O56" s="277"/>
      <c r="P56" s="292" t="s">
        <v>15</v>
      </c>
      <c r="Q56" s="293"/>
      <c r="R56" s="294"/>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5">
        <f>IF($BB$3="計画",SUM(S56:AT56),IF($BB$3="実績",SUM(S56:AW56),""))</f>
        <v>0</v>
      </c>
      <c r="AY56" s="296"/>
      <c r="AZ56" s="297">
        <f>IF($BB$3="計画",AX56/4,IF($BB$3="実績",【記載例】地域密着型通所介護!AX56/(【記載例】地域密着型通所介護!$BB$8/7),""))</f>
        <v>0</v>
      </c>
      <c r="BA56" s="298"/>
      <c r="BB56" s="285"/>
      <c r="BC56" s="276"/>
      <c r="BD56" s="276"/>
      <c r="BE56" s="276"/>
      <c r="BF56" s="277"/>
    </row>
    <row r="57" spans="2:58" ht="20.25" customHeight="1" x14ac:dyDescent="0.4">
      <c r="B57" s="257"/>
      <c r="C57" s="299"/>
      <c r="D57" s="300"/>
      <c r="E57" s="301"/>
      <c r="F57" s="184">
        <f>C56</f>
        <v>0</v>
      </c>
      <c r="G57" s="317"/>
      <c r="H57" s="268"/>
      <c r="I57" s="266"/>
      <c r="J57" s="266"/>
      <c r="K57" s="267"/>
      <c r="L57" s="318"/>
      <c r="M57" s="287"/>
      <c r="N57" s="287"/>
      <c r="O57" s="288"/>
      <c r="P57" s="302" t="s">
        <v>51</v>
      </c>
      <c r="Q57" s="303"/>
      <c r="R57" s="304"/>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5">
        <f>IF($BB$3="計画",SUM(S57:AT57),IF($BB$3="実績",SUM(S57:AW57),""))</f>
        <v>0</v>
      </c>
      <c r="AY57" s="306"/>
      <c r="AZ57" s="307">
        <f>IF($BB$3="計画",AX57/4,IF($BB$3="実績",【記載例】地域密着型通所介護!AX57/(【記載例】地域密着型通所介護!$BB$8/7),""))</f>
        <v>0</v>
      </c>
      <c r="BA57" s="308"/>
      <c r="BB57" s="286"/>
      <c r="BC57" s="287"/>
      <c r="BD57" s="287"/>
      <c r="BE57" s="287"/>
      <c r="BF57" s="288"/>
    </row>
    <row r="58" spans="2:58" ht="20.25" customHeight="1" x14ac:dyDescent="0.4">
      <c r="B58" s="257">
        <f>B55+1</f>
        <v>13</v>
      </c>
      <c r="C58" s="259"/>
      <c r="D58" s="260"/>
      <c r="E58" s="261"/>
      <c r="F58" s="186"/>
      <c r="G58" s="262"/>
      <c r="H58" s="265"/>
      <c r="I58" s="266"/>
      <c r="J58" s="266"/>
      <c r="K58" s="267"/>
      <c r="L58" s="272"/>
      <c r="M58" s="273"/>
      <c r="N58" s="273"/>
      <c r="O58" s="274"/>
      <c r="P58" s="281" t="s">
        <v>50</v>
      </c>
      <c r="Q58" s="282"/>
      <c r="R58" s="283"/>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09"/>
      <c r="AY58" s="310"/>
      <c r="AZ58" s="311"/>
      <c r="BA58" s="312"/>
      <c r="BB58" s="284"/>
      <c r="BC58" s="273"/>
      <c r="BD58" s="273"/>
      <c r="BE58" s="273"/>
      <c r="BF58" s="274"/>
    </row>
    <row r="59" spans="2:58" ht="20.25" customHeight="1" x14ac:dyDescent="0.4">
      <c r="B59" s="257"/>
      <c r="C59" s="289"/>
      <c r="D59" s="290"/>
      <c r="E59" s="291"/>
      <c r="F59" s="184"/>
      <c r="G59" s="263"/>
      <c r="H59" s="268"/>
      <c r="I59" s="266"/>
      <c r="J59" s="266"/>
      <c r="K59" s="267"/>
      <c r="L59" s="275"/>
      <c r="M59" s="276"/>
      <c r="N59" s="276"/>
      <c r="O59" s="277"/>
      <c r="P59" s="292" t="s">
        <v>15</v>
      </c>
      <c r="Q59" s="293"/>
      <c r="R59" s="294"/>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5">
        <f>IF($BB$3="計画",SUM(S59:AT59),IF($BB$3="実績",SUM(S59:AW59),""))</f>
        <v>0</v>
      </c>
      <c r="AY59" s="296"/>
      <c r="AZ59" s="297">
        <f>IF($BB$3="計画",AX59/4,IF($BB$3="実績",【記載例】地域密着型通所介護!AX59/(【記載例】地域密着型通所介護!$BB$8/7),""))</f>
        <v>0</v>
      </c>
      <c r="BA59" s="298"/>
      <c r="BB59" s="285"/>
      <c r="BC59" s="276"/>
      <c r="BD59" s="276"/>
      <c r="BE59" s="276"/>
      <c r="BF59" s="277"/>
    </row>
    <row r="60" spans="2:58" ht="20.25" customHeight="1" thickBot="1" x14ac:dyDescent="0.45">
      <c r="B60" s="258"/>
      <c r="C60" s="299"/>
      <c r="D60" s="300"/>
      <c r="E60" s="301"/>
      <c r="F60" s="190">
        <f>C59</f>
        <v>0</v>
      </c>
      <c r="G60" s="264"/>
      <c r="H60" s="269"/>
      <c r="I60" s="270"/>
      <c r="J60" s="270"/>
      <c r="K60" s="271"/>
      <c r="L60" s="278"/>
      <c r="M60" s="279"/>
      <c r="N60" s="279"/>
      <c r="O60" s="280"/>
      <c r="P60" s="314" t="s">
        <v>51</v>
      </c>
      <c r="Q60" s="315"/>
      <c r="R60" s="316"/>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234">
        <f>IF($BB$3="計画",SUM(S60:AT60),IF($BB$3="実績",SUM(S60:AW60),""))</f>
        <v>0</v>
      </c>
      <c r="AY60" s="235"/>
      <c r="AZ60" s="236">
        <f>IF($BB$3="計画",AX60/4,IF($BB$3="実績",【記載例】地域密着型通所介護!AX60/(【記載例】地域密着型通所介護!$BB$8/7),""))</f>
        <v>0</v>
      </c>
      <c r="BA60" s="237"/>
      <c r="BB60" s="313"/>
      <c r="BC60" s="279"/>
      <c r="BD60" s="279"/>
      <c r="BE60" s="279"/>
      <c r="BF60" s="280"/>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238" t="s">
        <v>150</v>
      </c>
      <c r="I62" s="238"/>
      <c r="J62" s="238"/>
      <c r="K62" s="238"/>
      <c r="L62" s="238"/>
      <c r="M62" s="238"/>
      <c r="N62" s="238"/>
      <c r="O62" s="238"/>
      <c r="P62" s="238"/>
      <c r="Q62" s="238"/>
      <c r="R62" s="239"/>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240" t="str">
        <f>IF(SUMIF($C$22:$C$60, "生活相談員", AX22:AY60)=0,"",SUMIF($C$22:$C$60,"生活相談員",AX22:AY60))</f>
        <v/>
      </c>
      <c r="AY62" s="241"/>
      <c r="AZ62" s="242" t="str">
        <f>IF(AX62="","",IF($BB$3="計画",AX62/4,IF($BB$3="実績",AX62/(【記載例】地域密着型通所介護!$BB$8/7),"")))</f>
        <v/>
      </c>
      <c r="BA62" s="243"/>
      <c r="BB62" s="205"/>
      <c r="BC62" s="206"/>
      <c r="BD62" s="206"/>
      <c r="BE62" s="206"/>
      <c r="BF62" s="207"/>
    </row>
    <row r="63" spans="2:58" ht="20.25" customHeight="1" x14ac:dyDescent="0.4">
      <c r="B63" s="118"/>
      <c r="C63" s="34"/>
      <c r="D63" s="34"/>
      <c r="E63" s="34"/>
      <c r="F63" s="34"/>
      <c r="G63" s="34"/>
      <c r="H63" s="229" t="s">
        <v>217</v>
      </c>
      <c r="I63" s="229"/>
      <c r="J63" s="229"/>
      <c r="K63" s="229"/>
      <c r="L63" s="229"/>
      <c r="M63" s="229"/>
      <c r="N63" s="229"/>
      <c r="O63" s="229"/>
      <c r="P63" s="229"/>
      <c r="Q63" s="229"/>
      <c r="R63" s="230"/>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244" t="str">
        <f>IF(SUMIF($C$22:$C$60, "看護職員", AX22:AX60)=0,"",SUMIF($C$22:$C$60, "看護職員", AX22:AX60))</f>
        <v/>
      </c>
      <c r="AY63" s="245"/>
      <c r="AZ63" s="246" t="str">
        <f>IF(AX63="","",IF($BB$3="計画",AX63/4,IF($BB$3="実績",AX63/(【記載例】地域密着型通所介護!$BB$8/7),"")))</f>
        <v/>
      </c>
      <c r="BA63" s="247"/>
      <c r="BB63" s="208"/>
      <c r="BC63" s="209"/>
      <c r="BD63" s="209"/>
      <c r="BE63" s="209"/>
      <c r="BF63" s="210"/>
    </row>
    <row r="64" spans="2:58" ht="20.25" customHeight="1" x14ac:dyDescent="0.4">
      <c r="B64" s="118"/>
      <c r="C64" s="34"/>
      <c r="D64" s="34"/>
      <c r="E64" s="34"/>
      <c r="F64" s="34"/>
      <c r="G64" s="34"/>
      <c r="H64" s="229" t="s">
        <v>218</v>
      </c>
      <c r="I64" s="229"/>
      <c r="J64" s="229"/>
      <c r="K64" s="229"/>
      <c r="L64" s="229"/>
      <c r="M64" s="229"/>
      <c r="N64" s="229"/>
      <c r="O64" s="229"/>
      <c r="P64" s="229"/>
      <c r="Q64" s="229"/>
      <c r="R64" s="230"/>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244" t="str">
        <f>IF(SUMIF($C$22:$C$60, "介護職員", AX22:AX60)=0,"",SUMIF($C$22:$C$60, "介護職員", AX22:AX60))</f>
        <v/>
      </c>
      <c r="AY64" s="245"/>
      <c r="AZ64" s="246" t="str">
        <f>IF(AX64="","",IF($BB$3="計画",AX64/4,IF($BB$3="実績",AX64/(【記載例】地域密着型通所介護!$BB$8/7),"")))</f>
        <v/>
      </c>
      <c r="BA64" s="247"/>
      <c r="BB64" s="208"/>
      <c r="BC64" s="209"/>
      <c r="BD64" s="209"/>
      <c r="BE64" s="209"/>
      <c r="BF64" s="210"/>
    </row>
    <row r="65" spans="1:73" ht="20.25" customHeight="1" x14ac:dyDescent="0.4">
      <c r="B65" s="118"/>
      <c r="C65" s="34"/>
      <c r="D65" s="34"/>
      <c r="E65" s="34"/>
      <c r="F65" s="34"/>
      <c r="G65" s="34"/>
      <c r="H65" s="229" t="s">
        <v>219</v>
      </c>
      <c r="I65" s="229"/>
      <c r="J65" s="229"/>
      <c r="K65" s="229"/>
      <c r="L65" s="229"/>
      <c r="M65" s="229"/>
      <c r="N65" s="229"/>
      <c r="O65" s="229"/>
      <c r="P65" s="229"/>
      <c r="Q65" s="229"/>
      <c r="R65" s="230"/>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248"/>
      <c r="AY65" s="249"/>
      <c r="AZ65" s="249"/>
      <c r="BA65" s="250"/>
      <c r="BB65" s="208"/>
      <c r="BC65" s="209"/>
      <c r="BD65" s="209"/>
      <c r="BE65" s="209"/>
      <c r="BF65" s="210"/>
    </row>
    <row r="66" spans="1:73" ht="20.25" customHeight="1" x14ac:dyDescent="0.4">
      <c r="B66" s="118"/>
      <c r="C66" s="34"/>
      <c r="D66" s="34"/>
      <c r="E66" s="34"/>
      <c r="F66" s="34"/>
      <c r="G66" s="34"/>
      <c r="H66" s="229" t="s">
        <v>220</v>
      </c>
      <c r="I66" s="229"/>
      <c r="J66" s="229"/>
      <c r="K66" s="229"/>
      <c r="L66" s="229"/>
      <c r="M66" s="229"/>
      <c r="N66" s="229"/>
      <c r="O66" s="229"/>
      <c r="P66" s="229"/>
      <c r="Q66" s="229"/>
      <c r="R66" s="230"/>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251"/>
      <c r="AY66" s="252"/>
      <c r="AZ66" s="252"/>
      <c r="BA66" s="253"/>
      <c r="BB66" s="208"/>
      <c r="BC66" s="209"/>
      <c r="BD66" s="209"/>
      <c r="BE66" s="209"/>
      <c r="BF66" s="210"/>
    </row>
    <row r="67" spans="1:73" ht="20.25" customHeight="1" x14ac:dyDescent="0.4">
      <c r="B67" s="118"/>
      <c r="C67" s="34"/>
      <c r="D67" s="34"/>
      <c r="E67" s="34"/>
      <c r="F67" s="34"/>
      <c r="G67" s="34"/>
      <c r="H67" s="229" t="str">
        <f>IF(AU8&gt;10,"(20) 確保すべき介護職員の勤務時間数","(20)確保すべき介護職員・看護職員の勤務時間数")</f>
        <v>(20)確保すべき介護職員・看護職員の勤務時間数</v>
      </c>
      <c r="I67" s="229"/>
      <c r="J67" s="229"/>
      <c r="K67" s="229"/>
      <c r="L67" s="229"/>
      <c r="M67" s="229"/>
      <c r="N67" s="229"/>
      <c r="O67" s="229"/>
      <c r="P67" s="229"/>
      <c r="Q67" s="229"/>
      <c r="R67" s="230"/>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251"/>
      <c r="AY67" s="252"/>
      <c r="AZ67" s="252"/>
      <c r="BA67" s="253"/>
      <c r="BB67" s="208"/>
      <c r="BC67" s="209"/>
      <c r="BD67" s="209"/>
      <c r="BE67" s="209"/>
      <c r="BF67" s="210"/>
    </row>
    <row r="68" spans="1:73" ht="18.75" customHeight="1" thickBot="1" x14ac:dyDescent="0.45">
      <c r="B68" s="119"/>
      <c r="C68" s="115"/>
      <c r="D68" s="115"/>
      <c r="E68" s="115"/>
      <c r="F68" s="115"/>
      <c r="G68" s="115"/>
      <c r="H68" s="231" t="str">
        <f>IF(AU8&gt;10,"(21) 確保すべき介護職員の勤務時間数の判定","(21)確保すべき介護職員・看護職員の勤務時間数の判定")</f>
        <v>(21)確保すべき介護職員・看護職員の勤務時間数の判定</v>
      </c>
      <c r="I68" s="231"/>
      <c r="J68" s="231"/>
      <c r="K68" s="231"/>
      <c r="L68" s="232"/>
      <c r="M68" s="232"/>
      <c r="N68" s="232"/>
      <c r="O68" s="232"/>
      <c r="P68" s="232"/>
      <c r="Q68" s="232"/>
      <c r="R68" s="23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251"/>
      <c r="AY68" s="252"/>
      <c r="AZ68" s="252"/>
      <c r="BA68" s="253"/>
      <c r="BB68" s="208"/>
      <c r="BC68" s="209"/>
      <c r="BD68" s="209"/>
      <c r="BE68" s="209"/>
      <c r="BF68" s="210"/>
    </row>
    <row r="69" spans="1:73" ht="18.75" customHeight="1" x14ac:dyDescent="0.4">
      <c r="B69" s="214" t="s">
        <v>221</v>
      </c>
      <c r="C69" s="215"/>
      <c r="D69" s="215"/>
      <c r="E69" s="215"/>
      <c r="F69" s="215"/>
      <c r="G69" s="215"/>
      <c r="H69" s="215"/>
      <c r="I69" s="215"/>
      <c r="J69" s="215"/>
      <c r="K69" s="216"/>
      <c r="L69" s="223" t="s">
        <v>74</v>
      </c>
      <c r="M69" s="223"/>
      <c r="N69" s="223"/>
      <c r="O69" s="223"/>
      <c r="P69" s="223"/>
      <c r="Q69" s="223"/>
      <c r="R69" s="224"/>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251"/>
      <c r="AY69" s="252"/>
      <c r="AZ69" s="252"/>
      <c r="BA69" s="253"/>
      <c r="BB69" s="208"/>
      <c r="BC69" s="209"/>
      <c r="BD69" s="209"/>
      <c r="BE69" s="209"/>
      <c r="BF69" s="210"/>
    </row>
    <row r="70" spans="1:73" ht="18.75" customHeight="1" x14ac:dyDescent="0.4">
      <c r="B70" s="217"/>
      <c r="C70" s="218"/>
      <c r="D70" s="218"/>
      <c r="E70" s="218"/>
      <c r="F70" s="218"/>
      <c r="G70" s="218"/>
      <c r="H70" s="218"/>
      <c r="I70" s="218"/>
      <c r="J70" s="218"/>
      <c r="K70" s="219"/>
      <c r="L70" s="225" t="s">
        <v>5</v>
      </c>
      <c r="M70" s="225"/>
      <c r="N70" s="225"/>
      <c r="O70" s="225"/>
      <c r="P70" s="225"/>
      <c r="Q70" s="225"/>
      <c r="R70" s="226"/>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251"/>
      <c r="AY70" s="252"/>
      <c r="AZ70" s="252"/>
      <c r="BA70" s="253"/>
      <c r="BB70" s="208"/>
      <c r="BC70" s="209"/>
      <c r="BD70" s="209"/>
      <c r="BE70" s="209"/>
      <c r="BF70" s="210"/>
    </row>
    <row r="71" spans="1:73" ht="18.75" customHeight="1" x14ac:dyDescent="0.4">
      <c r="B71" s="217"/>
      <c r="C71" s="218"/>
      <c r="D71" s="218"/>
      <c r="E71" s="218"/>
      <c r="F71" s="218"/>
      <c r="G71" s="218"/>
      <c r="H71" s="218"/>
      <c r="I71" s="218"/>
      <c r="J71" s="218"/>
      <c r="K71" s="219"/>
      <c r="L71" s="225" t="s">
        <v>75</v>
      </c>
      <c r="M71" s="225"/>
      <c r="N71" s="225"/>
      <c r="O71" s="225"/>
      <c r="P71" s="225"/>
      <c r="Q71" s="225"/>
      <c r="R71" s="226"/>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251"/>
      <c r="AY71" s="252"/>
      <c r="AZ71" s="252"/>
      <c r="BA71" s="253"/>
      <c r="BB71" s="208"/>
      <c r="BC71" s="209"/>
      <c r="BD71" s="209"/>
      <c r="BE71" s="209"/>
      <c r="BF71" s="210"/>
    </row>
    <row r="72" spans="1:73" ht="18.75" customHeight="1" x14ac:dyDescent="0.4">
      <c r="B72" s="217"/>
      <c r="C72" s="218"/>
      <c r="D72" s="218"/>
      <c r="E72" s="218"/>
      <c r="F72" s="218"/>
      <c r="G72" s="218"/>
      <c r="H72" s="218"/>
      <c r="I72" s="218"/>
      <c r="J72" s="218"/>
      <c r="K72" s="219"/>
      <c r="L72" s="225" t="s">
        <v>76</v>
      </c>
      <c r="M72" s="225"/>
      <c r="N72" s="225"/>
      <c r="O72" s="225"/>
      <c r="P72" s="225"/>
      <c r="Q72" s="225"/>
      <c r="R72" s="226"/>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251"/>
      <c r="AY72" s="252"/>
      <c r="AZ72" s="252"/>
      <c r="BA72" s="253"/>
      <c r="BB72" s="208"/>
      <c r="BC72" s="209"/>
      <c r="BD72" s="209"/>
      <c r="BE72" s="209"/>
      <c r="BF72" s="210"/>
    </row>
    <row r="73" spans="1:73" ht="19.5" customHeight="1" thickBot="1" x14ac:dyDescent="0.45">
      <c r="B73" s="220"/>
      <c r="C73" s="221"/>
      <c r="D73" s="221"/>
      <c r="E73" s="221"/>
      <c r="F73" s="221"/>
      <c r="G73" s="221"/>
      <c r="H73" s="221"/>
      <c r="I73" s="221"/>
      <c r="J73" s="221"/>
      <c r="K73" s="222"/>
      <c r="L73" s="227"/>
      <c r="M73" s="227"/>
      <c r="N73" s="227"/>
      <c r="O73" s="227"/>
      <c r="P73" s="227"/>
      <c r="Q73" s="227"/>
      <c r="R73" s="228"/>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254"/>
      <c r="AY73" s="255"/>
      <c r="AZ73" s="255"/>
      <c r="BA73" s="256"/>
      <c r="BB73" s="211"/>
      <c r="BC73" s="212"/>
      <c r="BD73" s="212"/>
      <c r="BE73" s="212"/>
      <c r="BF73" s="213"/>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C35:E35"/>
    <mergeCell ref="C36:E36"/>
    <mergeCell ref="C37:E37"/>
    <mergeCell ref="C38:E38"/>
    <mergeCell ref="C17:E21"/>
    <mergeCell ref="C23:E23"/>
    <mergeCell ref="C22:E22"/>
    <mergeCell ref="C24:E24"/>
    <mergeCell ref="C25:E25"/>
    <mergeCell ref="C26:E26"/>
    <mergeCell ref="C27:E27"/>
    <mergeCell ref="C28:E28"/>
    <mergeCell ref="C29:E29"/>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P49:R49"/>
    <mergeCell ref="P51:R51"/>
    <mergeCell ref="P45:R45"/>
    <mergeCell ref="P46:R46"/>
    <mergeCell ref="P34:R34"/>
    <mergeCell ref="P36:R36"/>
    <mergeCell ref="P37:R37"/>
    <mergeCell ref="P35:R35"/>
    <mergeCell ref="P41:R41"/>
    <mergeCell ref="P44:R44"/>
    <mergeCell ref="P47:R47"/>
    <mergeCell ref="P42:R42"/>
    <mergeCell ref="P38:R38"/>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AU18:AW18"/>
    <mergeCell ref="G17:G21"/>
    <mergeCell ref="P27:R27"/>
    <mergeCell ref="P28:R28"/>
    <mergeCell ref="G22:G24"/>
    <mergeCell ref="P26:R26"/>
    <mergeCell ref="S17:AW17"/>
    <mergeCell ref="S18:Y18"/>
    <mergeCell ref="Z18:AF18"/>
    <mergeCell ref="AG18:AM18"/>
    <mergeCell ref="AN18:AT18"/>
    <mergeCell ref="L28:O30"/>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Z48:BA48"/>
    <mergeCell ref="AX49:AY49"/>
    <mergeCell ref="AZ49:BA49"/>
    <mergeCell ref="AX54:AY54"/>
    <mergeCell ref="AZ54:BA54"/>
    <mergeCell ref="AX55:AY55"/>
    <mergeCell ref="AZ55:BA55"/>
    <mergeCell ref="AX56:AY56"/>
    <mergeCell ref="AZ56:BA56"/>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29" orientation="portrait"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drawing r:id="rId1"/>
  <legacyDrawing r:id="rId2"/>
  <mc:AlternateContent xmlns:mc="http://schemas.openxmlformats.org/markup-compatibility/2006">
    <mc:Choice Requires="x14">
      <controls>
        <mc:AlternateContent xmlns:mc="http://schemas.openxmlformats.org/markup-compatibility/2006">
          <mc:Choice Requires="x14">
            <control shapeId="15361" r:id="rId3"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4"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80"/>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416" t="s">
        <v>231</v>
      </c>
      <c r="G4" s="416"/>
      <c r="H4" s="416"/>
      <c r="I4" s="416"/>
      <c r="J4" s="416"/>
      <c r="K4" s="416"/>
    </row>
    <row r="5" spans="2:11" s="127" customFormat="1" ht="20.25" customHeight="1" x14ac:dyDescent="0.4">
      <c r="B5" s="201"/>
      <c r="C5" s="121" t="s">
        <v>232</v>
      </c>
      <c r="D5" s="121"/>
      <c r="F5" s="416"/>
      <c r="G5" s="416"/>
      <c r="H5" s="416"/>
      <c r="I5" s="416"/>
      <c r="J5" s="416"/>
      <c r="K5" s="416"/>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【記載例】地域密着型通所介護</vt:lpstr>
      <vt:lpstr>【記載例】シフト記号表（勤務時間帯）</vt:lpstr>
      <vt:lpstr>地域密着型通所介護</vt:lpstr>
      <vt:lpstr>シフト記号表（勤務時間帯)</vt:lpstr>
      <vt:lpstr>記入方法</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Setup</cp:lastModifiedBy>
  <cp:lastPrinted>2020-08-20T02:25:08Z</cp:lastPrinted>
  <dcterms:created xsi:type="dcterms:W3CDTF">2020-01-14T23:47:53Z</dcterms:created>
  <dcterms:modified xsi:type="dcterms:W3CDTF">2020-11-02T10:37:21Z</dcterms:modified>
</cp:coreProperties>
</file>