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3760BAC5-8488-40D6-94E0-1EA6139C1C73}" revIDLastSave="0" xr10:uidLastSave="{00000000-0000-0000-0000-000000000000}"/>
  <bookViews>
    <workbookView xr2:uid="{00000000-000D-0000-FFFF-FFFF00000000}" windowHeight="14016" windowWidth="23256" xWindow="-108" yWindow="-108"/>
  </bookViews>
  <sheets>
    <sheet r:id="rId1" name="計算書" sheetId="1"/>
    <sheet r:id="rId2" name="計算例" sheetId="3"/>
  </sheets>
  <definedNames>
    <definedName localSheetId="0" name="_xlnm.Print_Area">計算書!$A$1:$J$23</definedName>
    <definedName localSheetId="1" name="_xlnm.Print_Area">計算例!$A$1:$J$24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5" i="1" l="1"/>
  <c r="E15" i="3"/>
  <c r="A8" i="1"/>
  <c r="E13" i="3" l="1"/>
  <c r="E11" i="3"/>
  <c r="E9" i="3"/>
  <c r="A8" i="3"/>
  <c r="E7" i="3"/>
  <c r="E17" i="3" l="1"/>
  <c r="E19" i="3"/>
  <c r="E21" i="3" s="1"/>
  <c r="E13" i="1"/>
  <c r="E11" i="1"/>
  <c r="E9" i="1"/>
  <c r="E7" i="1"/>
  <c r="E17" i="1" s="1"/>
  <c r="E19" i="1" l="1"/>
  <c r="E21" i="1" s="1"/>
</calcChain>
</file>

<file path=xl/sharedStrings.xml><?xml version="1.0" encoding="utf-8"?>
<sst xmlns="http://schemas.openxmlformats.org/spreadsheetml/2006/main" count="124" uniqueCount="60">
  <si>
    <t>区分</t>
    <rPh sb="0" eb="2">
      <t>クブン</t>
    </rPh>
    <phoneticPr fontId="1"/>
  </si>
  <si>
    <t>金額</t>
    <rPh sb="0" eb="2">
      <t>キンガク</t>
    </rPh>
    <phoneticPr fontId="1"/>
  </si>
  <si>
    <t>計算方法・説明</t>
    <rPh sb="0" eb="2">
      <t>ケイサン</t>
    </rPh>
    <rPh sb="2" eb="4">
      <t>ホウホウ</t>
    </rPh>
    <rPh sb="5" eb="7">
      <t>セツメイ</t>
    </rPh>
    <phoneticPr fontId="1"/>
  </si>
  <si>
    <t>給与等の支給額</t>
    <rPh sb="0" eb="2">
      <t>キュウヨ</t>
    </rPh>
    <rPh sb="2" eb="3">
      <t>トウ</t>
    </rPh>
    <rPh sb="4" eb="7">
      <t>シキュウガク</t>
    </rPh>
    <phoneticPr fontId="1"/>
  </si>
  <si>
    <t>A</t>
    <phoneticPr fontId="1"/>
  </si>
  <si>
    <t>B</t>
    <phoneticPr fontId="1"/>
  </si>
  <si>
    <t>C</t>
    <phoneticPr fontId="1"/>
  </si>
  <si>
    <t>D</t>
    <phoneticPr fontId="1"/>
  </si>
  <si>
    <t>E</t>
    <phoneticPr fontId="1"/>
  </si>
  <si>
    <t>F</t>
    <phoneticPr fontId="1"/>
  </si>
  <si>
    <t>G</t>
    <phoneticPr fontId="1"/>
  </si>
  <si>
    <t>支給する給与等の総額</t>
    <rPh sb="0" eb="2">
      <t>シキュウ</t>
    </rPh>
    <rPh sb="4" eb="6">
      <t>キュウヨ</t>
    </rPh>
    <rPh sb="6" eb="7">
      <t>トウ</t>
    </rPh>
    <rPh sb="8" eb="10">
      <t>ソウガク</t>
    </rPh>
    <phoneticPr fontId="1"/>
  </si>
  <si>
    <t>給与等から特別徴収する市県民税の額</t>
    <rPh sb="0" eb="2">
      <t>キュウヨ</t>
    </rPh>
    <rPh sb="2" eb="3">
      <t>トウ</t>
    </rPh>
    <rPh sb="5" eb="7">
      <t>トクベツ</t>
    </rPh>
    <rPh sb="7" eb="9">
      <t>チョウシュウ</t>
    </rPh>
    <rPh sb="11" eb="15">
      <t>シケンミンゼイ</t>
    </rPh>
    <rPh sb="16" eb="17">
      <t>ガク</t>
    </rPh>
    <phoneticPr fontId="1"/>
  </si>
  <si>
    <t>下表「生計維持費算出表」参照</t>
    <phoneticPr fontId="1"/>
  </si>
  <si>
    <t>給与等から控除する社会保険料の額</t>
    <rPh sb="0" eb="2">
      <t>キュウヨ</t>
    </rPh>
    <rPh sb="2" eb="3">
      <t>トウ</t>
    </rPh>
    <rPh sb="5" eb="7">
      <t>コウジョ</t>
    </rPh>
    <rPh sb="9" eb="11">
      <t>シャカイ</t>
    </rPh>
    <rPh sb="11" eb="14">
      <t>ホケンリョウ</t>
    </rPh>
    <rPh sb="15" eb="16">
      <t>ガク</t>
    </rPh>
    <phoneticPr fontId="1"/>
  </si>
  <si>
    <t>【A-（B+C+D+E）】×20％またはE×2のいずれか少ない金額</t>
    <rPh sb="28" eb="29">
      <t>スク</t>
    </rPh>
    <rPh sb="31" eb="33">
      <t>キンガク</t>
    </rPh>
    <phoneticPr fontId="1"/>
  </si>
  <si>
    <t>A-G</t>
    <phoneticPr fontId="1"/>
  </si>
  <si>
    <t>市に払うべき金額</t>
    <rPh sb="0" eb="1">
      <t>シ</t>
    </rPh>
    <rPh sb="2" eb="3">
      <t>ハラ</t>
    </rPh>
    <rPh sb="6" eb="8">
      <t>キンガク</t>
    </rPh>
    <phoneticPr fontId="1"/>
  </si>
  <si>
    <t>差押金額</t>
    <rPh sb="0" eb="2">
      <t>サシオサエ</t>
    </rPh>
    <rPh sb="2" eb="4">
      <t>キンガク</t>
    </rPh>
    <phoneticPr fontId="1"/>
  </si>
  <si>
    <t>給与支給額</t>
    <rPh sb="0" eb="2">
      <t>キュウヨ</t>
    </rPh>
    <rPh sb="2" eb="4">
      <t>シキュウ</t>
    </rPh>
    <rPh sb="4" eb="5">
      <t>ガク</t>
    </rPh>
    <phoneticPr fontId="1"/>
  </si>
  <si>
    <t>所得税</t>
    <rPh sb="0" eb="3">
      <t>ショトクゼイ</t>
    </rPh>
    <phoneticPr fontId="1"/>
  </si>
  <si>
    <t>住民税</t>
    <rPh sb="0" eb="3">
      <t>ジュウミンゼイ</t>
    </rPh>
    <phoneticPr fontId="1"/>
  </si>
  <si>
    <t>社会保険料</t>
    <rPh sb="0" eb="5">
      <t>シャカイホケンリョウ</t>
    </rPh>
    <phoneticPr fontId="1"/>
  </si>
  <si>
    <t>扶養親族（本人を含む）</t>
    <rPh sb="0" eb="2">
      <t>フヨウ</t>
    </rPh>
    <rPh sb="2" eb="4">
      <t>シンゾク</t>
    </rPh>
    <rPh sb="5" eb="7">
      <t>ホンニン</t>
    </rPh>
    <rPh sb="8" eb="9">
      <t>フク</t>
    </rPh>
    <phoneticPr fontId="1"/>
  </si>
  <si>
    <t>年</t>
    <rPh sb="0" eb="1">
      <t>ネン</t>
    </rPh>
    <phoneticPr fontId="1"/>
  </si>
  <si>
    <t>月分</t>
    <rPh sb="0" eb="1">
      <t>ガツ</t>
    </rPh>
    <rPh sb="1" eb="2">
      <t>ブン</t>
    </rPh>
    <phoneticPr fontId="1"/>
  </si>
  <si>
    <t>生計維持費算出表</t>
    <rPh sb="0" eb="2">
      <t>セイケイ</t>
    </rPh>
    <rPh sb="2" eb="4">
      <t>イジ</t>
    </rPh>
    <rPh sb="4" eb="5">
      <t>ヒ</t>
    </rPh>
    <rPh sb="5" eb="7">
      <t>サンシュツ</t>
    </rPh>
    <rPh sb="7" eb="8">
      <t>ヒョウ</t>
    </rPh>
    <phoneticPr fontId="1"/>
  </si>
  <si>
    <t>本人＋生計を同一とする親族の数</t>
    <rPh sb="0" eb="2">
      <t>ホンニン</t>
    </rPh>
    <rPh sb="3" eb="5">
      <t>セイケイ</t>
    </rPh>
    <rPh sb="6" eb="8">
      <t>ドウイツ</t>
    </rPh>
    <rPh sb="11" eb="13">
      <t>シンゾク</t>
    </rPh>
    <rPh sb="14" eb="15">
      <t>カズ</t>
    </rPh>
    <phoneticPr fontId="1"/>
  </si>
  <si>
    <t>生計維持費の金額</t>
    <rPh sb="0" eb="2">
      <t>セイケイ</t>
    </rPh>
    <rPh sb="2" eb="4">
      <t>イジ</t>
    </rPh>
    <rPh sb="4" eb="5">
      <t>ヒ</t>
    </rPh>
    <rPh sb="6" eb="8">
      <t>キンガク</t>
    </rPh>
    <phoneticPr fontId="1"/>
  </si>
  <si>
    <t>単身</t>
    <rPh sb="0" eb="2">
      <t>タンシン</t>
    </rPh>
    <phoneticPr fontId="1"/>
  </si>
  <si>
    <t>１人</t>
    <rPh sb="1" eb="2">
      <t>ニン</t>
    </rPh>
    <phoneticPr fontId="1"/>
  </si>
  <si>
    <t>２人</t>
    <rPh sb="1" eb="2">
      <t>ニン</t>
    </rPh>
    <phoneticPr fontId="1"/>
  </si>
  <si>
    <t>３人</t>
    <rPh sb="1" eb="2">
      <t>ニン</t>
    </rPh>
    <phoneticPr fontId="1"/>
  </si>
  <si>
    <t>４人</t>
    <rPh sb="1" eb="2">
      <t>ニン</t>
    </rPh>
    <phoneticPr fontId="1"/>
  </si>
  <si>
    <t>５人</t>
    <rPh sb="1" eb="2">
      <t>ニン</t>
    </rPh>
    <phoneticPr fontId="1"/>
  </si>
  <si>
    <t>６人</t>
    <rPh sb="1" eb="2">
      <t>ニン</t>
    </rPh>
    <phoneticPr fontId="1"/>
  </si>
  <si>
    <t>※賞与支給月においてはA・B・Dの金額は給与と賞与の合算額で計算します。</t>
    <rPh sb="1" eb="3">
      <t>ショウヨ</t>
    </rPh>
    <rPh sb="3" eb="5">
      <t>シキュウ</t>
    </rPh>
    <rPh sb="5" eb="6">
      <t>ツキ</t>
    </rPh>
    <rPh sb="17" eb="19">
      <t>キンガク</t>
    </rPh>
    <rPh sb="20" eb="22">
      <t>キュウヨ</t>
    </rPh>
    <rPh sb="23" eb="25">
      <t>ショウヨ</t>
    </rPh>
    <rPh sb="26" eb="28">
      <t>ガッサン</t>
    </rPh>
    <rPh sb="28" eb="29">
      <t>ガク</t>
    </rPh>
    <rPh sb="30" eb="32">
      <t>ケイサン</t>
    </rPh>
    <phoneticPr fontId="1"/>
  </si>
  <si>
    <t>　</t>
    <phoneticPr fontId="1"/>
  </si>
  <si>
    <t>（千円未満切捨て）</t>
    <rPh sb="1" eb="3">
      <t>センエン</t>
    </rPh>
    <rPh sb="3" eb="5">
      <t>ミマン</t>
    </rPh>
    <rPh sb="5" eb="6">
      <t>キ</t>
    </rPh>
    <rPh sb="6" eb="7">
      <t>ス</t>
    </rPh>
    <phoneticPr fontId="1"/>
  </si>
  <si>
    <t>給与等から源泉徴収する所得税の額</t>
    <rPh sb="0" eb="2">
      <t>キュウヨ</t>
    </rPh>
    <rPh sb="2" eb="3">
      <t>トウ</t>
    </rPh>
    <rPh sb="5" eb="7">
      <t>ゲンセン</t>
    </rPh>
    <rPh sb="7" eb="9">
      <t>チョウシュウ</t>
    </rPh>
    <rPh sb="11" eb="14">
      <t>ショトクゼイ</t>
    </rPh>
    <rPh sb="15" eb="16">
      <t>ガク</t>
    </rPh>
    <phoneticPr fontId="1"/>
  </si>
  <si>
    <t>（千円未満切上げ）</t>
    <rPh sb="1" eb="3">
      <t>センエン</t>
    </rPh>
    <rPh sb="3" eb="5">
      <t>ミマン</t>
    </rPh>
    <rPh sb="5" eb="6">
      <t>キ</t>
    </rPh>
    <rPh sb="6" eb="7">
      <t>ア</t>
    </rPh>
    <phoneticPr fontId="1"/>
  </si>
  <si>
    <t>入力方法
①本シートの黄色のセルに給与明細等を基に金額を入力します。
②【同一生計親族】とは対象者と生計を一にする配偶者（婚姻の届出をしていないが、事実上婚姻関係と同様の事情にある者を含みます。）及びその他の親族の人数です。対象者を含む人数を黄色のセル内に入力してください。
③A欄の給与等の支給額（各種手当を含みます。）には、
　（１）継続的に支給されるものとしては、
　        給料、賃金、俸給、歳費、退職年金、宿日直手当、扶養手当、職務手当、役付手当、超過勤務（残業）手当、通勤手当、危険手当、特殊勤務手当などを含みます。
　（２）一時的に支給されるものとしては、
　        賞与、期末手当、年末手当など、一定の時期に法令、規約、慣行などにより支給されるもので、給料等のように継続的に支給される給与以外のものをいいます。
④上記３（１）の給与などの支給の基礎となった期間内に、その給料など以外に賞与などの一時的な報酬が支給される場合には、これを給料などと合わせて計算してください。
⑤緑色の部分に自動計算された差押金額が表示されます。
⑥その他不明点があった場合は、当市役所までお問い合わせください。
　お問い合わせ先：　久喜市役所　収納課　　電話番号：0480-22-1111</t>
    <rPh sb="0" eb="2">
      <t>ニュウリョク</t>
    </rPh>
    <rPh sb="2" eb="4">
      <t>ホウホウ</t>
    </rPh>
    <rPh sb="6" eb="7">
      <t>ホン</t>
    </rPh>
    <rPh sb="11" eb="13">
      <t>キイロ</t>
    </rPh>
    <rPh sb="17" eb="19">
      <t>キュウヨ</t>
    </rPh>
    <rPh sb="19" eb="21">
      <t>メイサイ</t>
    </rPh>
    <rPh sb="21" eb="22">
      <t>トウ</t>
    </rPh>
    <rPh sb="23" eb="24">
      <t>モト</t>
    </rPh>
    <rPh sb="25" eb="27">
      <t>キンガク</t>
    </rPh>
    <rPh sb="28" eb="30">
      <t>ニュウリョク</t>
    </rPh>
    <rPh sb="146" eb="149">
      <t>シキュウガク</t>
    </rPh>
    <rPh sb="213" eb="214">
      <t>ニチ</t>
    </rPh>
    <rPh sb="342" eb="344">
      <t>キュウリョウ</t>
    </rPh>
    <rPh sb="401" eb="403">
      <t>キュウリョウ</t>
    </rPh>
    <rPh sb="413" eb="416">
      <t>イチジテキ</t>
    </rPh>
    <rPh sb="417" eb="419">
      <t>ホウシュウ</t>
    </rPh>
    <rPh sb="433" eb="435">
      <t>キュウリョウ</t>
    </rPh>
    <rPh sb="482" eb="483">
      <t>タ</t>
    </rPh>
    <rPh sb="483" eb="486">
      <t>フメイテン</t>
    </rPh>
    <rPh sb="490" eb="492">
      <t>バアイ</t>
    </rPh>
    <rPh sb="494" eb="495">
      <t>トウ</t>
    </rPh>
    <rPh sb="495" eb="498">
      <t>シヤクショ</t>
    </rPh>
    <rPh sb="501" eb="502">
      <t>ト</t>
    </rPh>
    <rPh sb="503" eb="504">
      <t>ア</t>
    </rPh>
    <rPh sb="514" eb="515">
      <t>ト</t>
    </rPh>
    <rPh sb="516" eb="517">
      <t>ア</t>
    </rPh>
    <rPh sb="519" eb="520">
      <t>サキ</t>
    </rPh>
    <rPh sb="522" eb="527">
      <t>クキシヤクショ</t>
    </rPh>
    <rPh sb="530" eb="531">
      <t>カ</t>
    </rPh>
    <rPh sb="533" eb="535">
      <t>デンワ</t>
    </rPh>
    <rPh sb="535" eb="537">
      <t>バンゴウ</t>
    </rPh>
    <phoneticPr fontId="1"/>
  </si>
  <si>
    <t>給与等の差押金額計算書</t>
    <rPh sb="0" eb="2">
      <t>キュウヨ</t>
    </rPh>
    <rPh sb="2" eb="3">
      <t>トウ</t>
    </rPh>
    <rPh sb="4" eb="6">
      <t>サシオサエ</t>
    </rPh>
    <rPh sb="6" eb="8">
      <t>キンガク</t>
    </rPh>
    <rPh sb="8" eb="11">
      <t>ケイサンショ</t>
    </rPh>
    <phoneticPr fontId="1"/>
  </si>
  <si>
    <t>体面維持費</t>
    <phoneticPr fontId="1"/>
  </si>
  <si>
    <t>生計維持費</t>
    <phoneticPr fontId="1"/>
  </si>
  <si>
    <t>給与等から控除する社会保険料等</t>
    <phoneticPr fontId="1"/>
  </si>
  <si>
    <t>給与等から控除する地方税額</t>
    <phoneticPr fontId="1"/>
  </si>
  <si>
    <t>給与等から控除する源泉徴収税額</t>
    <phoneticPr fontId="1"/>
  </si>
  <si>
    <t>1号</t>
    <phoneticPr fontId="1"/>
  </si>
  <si>
    <t>2号</t>
    <phoneticPr fontId="1"/>
  </si>
  <si>
    <t>3号</t>
    <phoneticPr fontId="1"/>
  </si>
  <si>
    <t>4号</t>
    <phoneticPr fontId="1"/>
  </si>
  <si>
    <t>5号</t>
    <phoneticPr fontId="1"/>
  </si>
  <si>
    <t>禁止額計</t>
    <phoneticPr fontId="1"/>
  </si>
  <si>
    <t>差押禁止額</t>
    <rPh sb="0" eb="2">
      <t>サシオサエ</t>
    </rPh>
    <rPh sb="2" eb="4">
      <t>キンシ</t>
    </rPh>
    <rPh sb="4" eb="5">
      <t>ガク</t>
    </rPh>
    <phoneticPr fontId="1"/>
  </si>
  <si>
    <t>※国税徴収法
第７６条第１項</t>
    <rPh sb="1" eb="3">
      <t>コクゼイ</t>
    </rPh>
    <rPh sb="3" eb="5">
      <t>チョウシュウ</t>
    </rPh>
    <rPh sb="5" eb="6">
      <t>ホウ</t>
    </rPh>
    <rPh sb="7" eb="8">
      <t>ダイ</t>
    </rPh>
    <rPh sb="10" eb="11">
      <t>ジョウ</t>
    </rPh>
    <rPh sb="11" eb="12">
      <t>ダイ</t>
    </rPh>
    <rPh sb="13" eb="14">
      <t>コウ</t>
    </rPh>
    <phoneticPr fontId="1"/>
  </si>
  <si>
    <t>対象者氏名</t>
    <rPh sb="0" eb="2">
      <t>タイショウ</t>
    </rPh>
    <rPh sb="2" eb="3">
      <t>シャ</t>
    </rPh>
    <rPh sb="3" eb="5">
      <t>シメイ</t>
    </rPh>
    <phoneticPr fontId="1"/>
  </si>
  <si>
    <t>令和</t>
    <rPh sb="0" eb="2">
      <t>レイワ</t>
    </rPh>
    <phoneticPr fontId="1"/>
  </si>
  <si>
    <t>本人107,000円＋生計同一親族（扶養親族）1人につき48,000円</t>
    <phoneticPr fontId="1"/>
  </si>
  <si>
    <t>例
・総支給額（各種手当を含む）269,222円
・住民税：19,300円
・所得税：5,340円
・社会保険料合計：48,941円
・本人と妻で生計を立てている（2人家族）
この例の場合、緑色セルにある31,000円を差押金額として納付していただきます。</t>
    <rPh sb="0" eb="1">
      <t>レイ</t>
    </rPh>
    <rPh sb="3" eb="4">
      <t>ソウ</t>
    </rPh>
    <rPh sb="4" eb="7">
      <t>シキュウガク</t>
    </rPh>
    <rPh sb="8" eb="10">
      <t>カクシュ</t>
    </rPh>
    <rPh sb="10" eb="12">
      <t>テアテ</t>
    </rPh>
    <rPh sb="13" eb="14">
      <t>フク</t>
    </rPh>
    <rPh sb="23" eb="24">
      <t>エン</t>
    </rPh>
    <rPh sb="26" eb="29">
      <t>ジュウミンゼイ</t>
    </rPh>
    <rPh sb="36" eb="37">
      <t>エン</t>
    </rPh>
    <rPh sb="39" eb="42">
      <t>ショトクゼイ</t>
    </rPh>
    <rPh sb="48" eb="49">
      <t>エン</t>
    </rPh>
    <rPh sb="51" eb="53">
      <t>シャカイ</t>
    </rPh>
    <rPh sb="53" eb="56">
      <t>ホケンリョウ</t>
    </rPh>
    <rPh sb="56" eb="58">
      <t>ゴウケイ</t>
    </rPh>
    <rPh sb="65" eb="66">
      <t>エン</t>
    </rPh>
    <rPh sb="68" eb="70">
      <t>ホンニン</t>
    </rPh>
    <rPh sb="71" eb="72">
      <t>ツマ</t>
    </rPh>
    <rPh sb="73" eb="75">
      <t>セイケイ</t>
    </rPh>
    <rPh sb="76" eb="77">
      <t>タ</t>
    </rPh>
    <rPh sb="83" eb="84">
      <t>ニン</t>
    </rPh>
    <rPh sb="84" eb="86">
      <t>カゾク</t>
    </rPh>
    <rPh sb="90" eb="91">
      <t>レイ</t>
    </rPh>
    <rPh sb="92" eb="94">
      <t>バアイ</t>
    </rPh>
    <rPh sb="95" eb="96">
      <t>ミドリ</t>
    </rPh>
    <rPh sb="96" eb="97">
      <t>イロ</t>
    </rPh>
    <rPh sb="108" eb="109">
      <t>エン</t>
    </rPh>
    <rPh sb="110" eb="112">
      <t>サシオサエ</t>
    </rPh>
    <rPh sb="112" eb="114">
      <t>キンガク</t>
    </rPh>
    <rPh sb="117" eb="119">
      <t>ノウフ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</si>
</sst>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20"/>
      <color theme="1"/>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b/>
      <u/>
      <sz val="16"/>
      <color rgb="FFFF0000"/>
      <name val="游ゴシック"/>
      <family val="3"/>
      <charset val="128"/>
      <scheme val="minor"/>
    </font>
    <font>
      <b/>
      <u/>
      <sz val="14"/>
      <color rgb="FFFF0000"/>
      <name val="游ゴシック"/>
      <family val="3"/>
      <charset val="128"/>
      <scheme val="minor"/>
    </font>
    <font>
      <b/>
      <sz val="10"/>
      <color theme="1"/>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90">
    <xf numFmtId="0" fontId="0" fillId="0" borderId="0" xfId="0">
      <alignment vertical="center"/>
    </xf>
    <xf numFmtId="0" fontId="4" fillId="0" borderId="0" xfId="0" applyFont="1">
      <alignment vertical="center"/>
    </xf>
    <xf numFmtId="0" fontId="4" fillId="2" borderId="16" xfId="0" applyFont="1" applyFill="1" applyBorder="1" applyProtection="1">
      <alignment vertical="center"/>
      <protection locked="0"/>
    </xf>
    <xf numFmtId="0" fontId="0" fillId="4" borderId="0" xfId="0" applyFill="1">
      <alignment vertical="center"/>
    </xf>
    <xf numFmtId="0" fontId="4" fillId="4" borderId="16" xfId="0" applyFont="1" applyFill="1" applyBorder="1">
      <alignment vertical="center"/>
    </xf>
    <xf numFmtId="0" fontId="4" fillId="4" borderId="17" xfId="0" applyFont="1" applyFill="1" applyBorder="1">
      <alignment vertical="center"/>
    </xf>
    <xf numFmtId="0" fontId="4" fillId="4" borderId="0" xfId="0" applyFont="1" applyFill="1">
      <alignment vertical="center"/>
    </xf>
    <xf numFmtId="0" fontId="4" fillId="4" borderId="18" xfId="0" applyFont="1" applyFill="1" applyBorder="1" applyAlignment="1">
      <alignment vertical="center" wrapText="1"/>
    </xf>
    <xf numFmtId="0" fontId="4" fillId="4" borderId="0" xfId="0" applyFont="1" applyFill="1" applyBorder="1" applyAlignment="1">
      <alignment vertical="center" wrapText="1"/>
    </xf>
    <xf numFmtId="0" fontId="4" fillId="4" borderId="19" xfId="0" applyFont="1" applyFill="1" applyBorder="1" applyAlignment="1">
      <alignment vertical="center" wrapText="1"/>
    </xf>
    <xf numFmtId="0" fontId="4" fillId="4" borderId="12" xfId="0" applyFont="1" applyFill="1" applyBorder="1">
      <alignment vertical="center"/>
    </xf>
    <xf numFmtId="0" fontId="4" fillId="4" borderId="13" xfId="0" applyFont="1" applyFill="1" applyBorder="1">
      <alignment vertical="center"/>
    </xf>
    <xf numFmtId="0" fontId="7" fillId="4" borderId="0" xfId="0" applyFont="1" applyFill="1">
      <alignment vertical="center"/>
    </xf>
    <xf numFmtId="38" fontId="0" fillId="4" borderId="0" xfId="0" applyNumberFormat="1" applyFill="1">
      <alignment vertical="center"/>
    </xf>
    <xf numFmtId="38" fontId="4" fillId="4" borderId="13" xfId="1" applyFont="1" applyFill="1" applyBorder="1">
      <alignment vertical="center"/>
    </xf>
    <xf numFmtId="38" fontId="4" fillId="0" borderId="14" xfId="1" applyFont="1" applyBorder="1">
      <alignment vertical="center"/>
    </xf>
    <xf numFmtId="0" fontId="4" fillId="4" borderId="2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15" xfId="0" applyFont="1" applyFill="1" applyBorder="1" applyAlignment="1">
      <alignment horizontal="right" vertical="center"/>
    </xf>
    <xf numFmtId="0" fontId="8" fillId="4" borderId="0" xfId="0" applyFont="1" applyFill="1">
      <alignment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38" fontId="4" fillId="2" borderId="15" xfId="1" applyFont="1" applyFill="1" applyBorder="1" applyProtection="1">
      <alignment vertical="center"/>
      <protection locked="0"/>
    </xf>
    <xf numFmtId="38" fontId="4" fillId="2" borderId="16" xfId="1" applyFont="1" applyFill="1" applyBorder="1" applyProtection="1">
      <alignment vertical="center"/>
      <protection locked="0"/>
    </xf>
    <xf numFmtId="0" fontId="4" fillId="4" borderId="40"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4" fillId="4" borderId="41"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4" fillId="4" borderId="8" xfId="0" applyFont="1" applyFill="1" applyBorder="1" applyAlignment="1">
      <alignment horizontal="center" vertical="center"/>
    </xf>
    <xf numFmtId="0" fontId="4" fillId="4" borderId="1" xfId="0" applyFont="1" applyFill="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6" fillId="4" borderId="16" xfId="0" applyFont="1" applyFill="1" applyBorder="1" applyAlignment="1">
      <alignment horizontal="center" vertical="center"/>
    </xf>
    <xf numFmtId="0" fontId="6" fillId="4" borderId="17" xfId="0" applyFont="1" applyFill="1" applyBorder="1" applyAlignment="1">
      <alignment horizontal="center" vertical="center"/>
    </xf>
    <xf numFmtId="38" fontId="4" fillId="2" borderId="16" xfId="1" applyFont="1" applyFill="1" applyBorder="1" applyAlignment="1" applyProtection="1">
      <alignment horizontal="center" vertical="center"/>
      <protection locked="0"/>
    </xf>
    <xf numFmtId="38" fontId="4" fillId="2" borderId="17" xfId="1" applyFont="1" applyFill="1" applyBorder="1" applyAlignment="1" applyProtection="1">
      <alignment horizontal="center" vertical="center"/>
      <protection locked="0"/>
    </xf>
    <xf numFmtId="0" fontId="4" fillId="4" borderId="0" xfId="0" applyFont="1" applyFill="1" applyAlignment="1">
      <alignment horizontal="center" vertical="center"/>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1" xfId="0" applyFont="1" applyFill="1" applyBorder="1" applyAlignment="1">
      <alignment horizontal="left"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4" fillId="4" borderId="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10" xfId="0" applyFont="1" applyFill="1" applyBorder="1" applyAlignment="1">
      <alignment horizontal="center" vertical="center" wrapText="1"/>
    </xf>
    <xf numFmtId="38" fontId="4" fillId="4" borderId="1" xfId="1"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0" xfId="0" applyFont="1" applyFill="1" applyBorder="1" applyAlignment="1">
      <alignment horizontal="center" vertical="center" wrapText="1"/>
    </xf>
    <xf numFmtId="38" fontId="4" fillId="4" borderId="2" xfId="1" applyFont="1" applyFill="1" applyBorder="1" applyAlignment="1">
      <alignment horizontal="center" vertical="center" wrapText="1"/>
    </xf>
    <xf numFmtId="38" fontId="4" fillId="4" borderId="3" xfId="1" applyFont="1" applyFill="1" applyBorder="1" applyAlignment="1">
      <alignment horizontal="center" vertical="center" wrapText="1"/>
    </xf>
    <xf numFmtId="0" fontId="0" fillId="6" borderId="23" xfId="0" applyFill="1" applyBorder="1" applyAlignment="1">
      <alignment horizontal="left" vertical="center" wrapText="1"/>
    </xf>
    <xf numFmtId="0" fontId="0" fillId="6" borderId="24" xfId="0" applyFill="1" applyBorder="1" applyAlignment="1">
      <alignment horizontal="left" vertical="center" wrapText="1"/>
    </xf>
    <xf numFmtId="0" fontId="0" fillId="6" borderId="25" xfId="0" applyFill="1" applyBorder="1" applyAlignment="1">
      <alignment horizontal="left" vertical="center" wrapText="1"/>
    </xf>
    <xf numFmtId="38" fontId="4" fillId="3" borderId="1" xfId="1" applyFont="1" applyFill="1" applyBorder="1" applyAlignment="1">
      <alignment horizontal="center" vertical="center" wrapText="1"/>
    </xf>
    <xf numFmtId="38" fontId="4" fillId="3" borderId="13" xfId="1"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9" fillId="5" borderId="26" xfId="0" applyFont="1" applyFill="1" applyBorder="1" applyAlignment="1">
      <alignment horizontal="left" vertical="center" wrapText="1"/>
    </xf>
    <xf numFmtId="0" fontId="9" fillId="5" borderId="27" xfId="0" applyFont="1" applyFill="1" applyBorder="1" applyAlignment="1">
      <alignment horizontal="left" vertical="center" wrapText="1"/>
    </xf>
    <xf numFmtId="0" fontId="9" fillId="5" borderId="28" xfId="0" applyFont="1" applyFill="1" applyBorder="1" applyAlignment="1">
      <alignment horizontal="left" vertical="center" wrapText="1"/>
    </xf>
    <xf numFmtId="0" fontId="9" fillId="5" borderId="18" xfId="0" applyFont="1" applyFill="1" applyBorder="1" applyAlignment="1">
      <alignment horizontal="left" vertical="center" wrapText="1"/>
    </xf>
    <xf numFmtId="0" fontId="9" fillId="5" borderId="0" xfId="0" applyFont="1" applyFill="1" applyBorder="1" applyAlignment="1">
      <alignment horizontal="left" vertical="center" wrapText="1"/>
    </xf>
    <xf numFmtId="0" fontId="9" fillId="5" borderId="19" xfId="0" applyFont="1" applyFill="1" applyBorder="1" applyAlignment="1">
      <alignment horizontal="left" vertical="center" wrapText="1"/>
    </xf>
    <xf numFmtId="0" fontId="9" fillId="5" borderId="29" xfId="0" applyFont="1" applyFill="1" applyBorder="1" applyAlignment="1">
      <alignment horizontal="left" vertical="center" wrapText="1"/>
    </xf>
    <xf numFmtId="0" fontId="9" fillId="5" borderId="30" xfId="0" applyFont="1" applyFill="1" applyBorder="1" applyAlignment="1">
      <alignment horizontal="left" vertical="center" wrapText="1"/>
    </xf>
    <xf numFmtId="0" fontId="9" fillId="5" borderId="31"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
  <sheetViews>
    <sheetView tabSelected="1" zoomScaleNormal="100" workbookViewId="0">
      <selection activeCell="L20" sqref="L20"/>
    </sheetView>
  </sheetViews>
  <sheetFormatPr defaultRowHeight="18" x14ac:dyDescent="0.45"/>
  <cols>
    <col min="1" max="1" width="15.09765625" customWidth="1"/>
    <col min="5" max="5" width="17.8984375" customWidth="1"/>
    <col min="6" max="6" width="8.19921875" customWidth="1"/>
    <col min="7" max="7" width="4" customWidth="1"/>
    <col min="10" max="10" width="12" customWidth="1"/>
    <col min="12" max="19" width="11.59765625" customWidth="1"/>
  </cols>
  <sheetData>
    <row r="1" spans="1:19" ht="24.9" customHeight="1" thickBot="1" x14ac:dyDescent="0.5">
      <c r="A1" s="49" t="s">
        <v>42</v>
      </c>
      <c r="B1" s="50"/>
      <c r="C1" s="50"/>
      <c r="D1" s="50"/>
      <c r="E1" s="50"/>
      <c r="F1" s="50"/>
      <c r="G1" s="50"/>
      <c r="H1" s="50"/>
      <c r="I1" s="50"/>
      <c r="J1" s="51"/>
      <c r="K1" s="3"/>
      <c r="L1" s="3"/>
      <c r="M1" s="3"/>
      <c r="N1" s="3"/>
      <c r="O1" s="3"/>
      <c r="P1" s="3"/>
      <c r="Q1" s="3"/>
      <c r="R1" s="3"/>
    </row>
    <row r="2" spans="1:19" ht="24.9" customHeight="1" thickBot="1" x14ac:dyDescent="0.5">
      <c r="A2" s="52"/>
      <c r="B2" s="53"/>
      <c r="C2" s="53"/>
      <c r="D2" s="53"/>
      <c r="E2" s="53"/>
      <c r="F2" s="53"/>
      <c r="G2" s="53"/>
      <c r="H2" s="53"/>
      <c r="I2" s="53"/>
      <c r="J2" s="54"/>
      <c r="K2" s="3"/>
      <c r="L2" s="18" t="s">
        <v>57</v>
      </c>
      <c r="M2" s="2"/>
      <c r="N2" s="4" t="s">
        <v>24</v>
      </c>
      <c r="O2" s="2"/>
      <c r="P2" s="5" t="s">
        <v>25</v>
      </c>
      <c r="Q2" s="6"/>
      <c r="R2" s="6"/>
      <c r="S2" s="1"/>
    </row>
    <row r="3" spans="1:19" ht="24.9" customHeight="1" thickBot="1" x14ac:dyDescent="0.5">
      <c r="A3" s="52"/>
      <c r="B3" s="53"/>
      <c r="C3" s="53"/>
      <c r="D3" s="53"/>
      <c r="E3" s="53"/>
      <c r="F3" s="53"/>
      <c r="G3" s="53"/>
      <c r="H3" s="53"/>
      <c r="I3" s="53"/>
      <c r="J3" s="54"/>
      <c r="K3" s="3"/>
      <c r="L3" s="6"/>
      <c r="M3" s="6"/>
      <c r="N3" s="6"/>
      <c r="O3" s="6"/>
      <c r="P3" s="6"/>
      <c r="Q3" s="6"/>
      <c r="R3" s="6"/>
      <c r="S3" s="1"/>
    </row>
    <row r="4" spans="1:19" ht="24.9" customHeight="1" thickBot="1" x14ac:dyDescent="0.5">
      <c r="A4" s="30" t="s">
        <v>56</v>
      </c>
      <c r="B4" s="31"/>
      <c r="C4" s="55"/>
      <c r="D4" s="56"/>
      <c r="E4" s="56"/>
      <c r="F4" s="56"/>
      <c r="G4" s="56"/>
      <c r="H4" s="56"/>
      <c r="I4" s="56"/>
      <c r="J4" s="57"/>
      <c r="K4" s="3"/>
      <c r="L4" s="20" t="s">
        <v>19</v>
      </c>
      <c r="M4" s="21" t="s">
        <v>20</v>
      </c>
      <c r="N4" s="21" t="s">
        <v>21</v>
      </c>
      <c r="O4" s="21" t="s">
        <v>22</v>
      </c>
      <c r="P4" s="40" t="s">
        <v>23</v>
      </c>
      <c r="Q4" s="41"/>
      <c r="R4" s="6"/>
      <c r="S4" s="1"/>
    </row>
    <row r="5" spans="1:19" ht="24.9" customHeight="1" thickBot="1" x14ac:dyDescent="0.5">
      <c r="A5" s="7"/>
      <c r="B5" s="8"/>
      <c r="C5" s="8"/>
      <c r="D5" s="8"/>
      <c r="E5" s="8"/>
      <c r="F5" s="8"/>
      <c r="G5" s="8"/>
      <c r="H5" s="8"/>
      <c r="I5" s="8"/>
      <c r="J5" s="9"/>
      <c r="K5" s="3"/>
      <c r="L5" s="22"/>
      <c r="M5" s="23"/>
      <c r="N5" s="23"/>
      <c r="O5" s="23"/>
      <c r="P5" s="42"/>
      <c r="Q5" s="43"/>
      <c r="R5" s="6"/>
      <c r="S5" s="1"/>
    </row>
    <row r="6" spans="1:19" ht="24.9" customHeight="1" x14ac:dyDescent="0.45">
      <c r="A6" s="65" t="s">
        <v>0</v>
      </c>
      <c r="B6" s="58"/>
      <c r="C6" s="58"/>
      <c r="D6" s="58"/>
      <c r="E6" s="58" t="s">
        <v>1</v>
      </c>
      <c r="F6" s="58"/>
      <c r="G6" s="58" t="s">
        <v>2</v>
      </c>
      <c r="H6" s="58"/>
      <c r="I6" s="58"/>
      <c r="J6" s="59"/>
      <c r="K6" s="3"/>
      <c r="L6" s="6"/>
      <c r="M6" s="6"/>
      <c r="N6" s="6"/>
      <c r="O6" s="6"/>
      <c r="P6" s="6"/>
      <c r="Q6" s="6"/>
      <c r="R6" s="6"/>
      <c r="S6" s="1"/>
    </row>
    <row r="7" spans="1:19" ht="24.9" customHeight="1" thickBot="1" x14ac:dyDescent="0.5">
      <c r="A7" s="60" t="s">
        <v>3</v>
      </c>
      <c r="B7" s="28"/>
      <c r="C7" s="28"/>
      <c r="D7" s="28"/>
      <c r="E7" s="69" t="str">
        <f>IF(L5="","",ROUNDDOWN(L5,-3))</f>
        <v/>
      </c>
      <c r="F7" s="28" t="s">
        <v>4</v>
      </c>
      <c r="G7" s="28" t="s">
        <v>11</v>
      </c>
      <c r="H7" s="28"/>
      <c r="I7" s="28"/>
      <c r="J7" s="63"/>
      <c r="K7" s="3"/>
      <c r="L7" s="44" t="s">
        <v>26</v>
      </c>
      <c r="M7" s="44"/>
      <c r="N7" s="6"/>
      <c r="O7" s="6"/>
      <c r="P7" s="6"/>
      <c r="Q7" s="6"/>
      <c r="R7" s="6"/>
      <c r="S7" s="1"/>
    </row>
    <row r="8" spans="1:19" ht="24.9" customHeight="1" x14ac:dyDescent="0.45">
      <c r="A8" s="61" t="str">
        <f>L2&amp;M2&amp;N2&amp;O2&amp;P2</f>
        <v>令和年月分</v>
      </c>
      <c r="B8" s="62"/>
      <c r="C8" s="62"/>
      <c r="D8" s="62"/>
      <c r="E8" s="70"/>
      <c r="F8" s="62"/>
      <c r="G8" s="62" t="s">
        <v>38</v>
      </c>
      <c r="H8" s="62"/>
      <c r="I8" s="62"/>
      <c r="J8" s="64"/>
      <c r="K8" s="3"/>
      <c r="L8" s="45" t="s">
        <v>27</v>
      </c>
      <c r="M8" s="46"/>
      <c r="N8" s="16" t="s">
        <v>30</v>
      </c>
      <c r="O8" s="36" t="s">
        <v>31</v>
      </c>
      <c r="P8" s="36" t="s">
        <v>32</v>
      </c>
      <c r="Q8" s="36" t="s">
        <v>33</v>
      </c>
      <c r="R8" s="36" t="s">
        <v>34</v>
      </c>
      <c r="S8" s="38" t="s">
        <v>35</v>
      </c>
    </row>
    <row r="9" spans="1:19" ht="24.9" customHeight="1" x14ac:dyDescent="0.45">
      <c r="A9" s="28" t="s">
        <v>54</v>
      </c>
      <c r="B9" s="25" t="s">
        <v>48</v>
      </c>
      <c r="C9" s="32" t="s">
        <v>47</v>
      </c>
      <c r="D9" s="25"/>
      <c r="E9" s="69" t="str">
        <f>IF(L5="","",ROUNDUP(M5,-3))</f>
        <v/>
      </c>
      <c r="F9" s="58" t="s">
        <v>5</v>
      </c>
      <c r="G9" s="28" t="s">
        <v>39</v>
      </c>
      <c r="H9" s="28"/>
      <c r="I9" s="28"/>
      <c r="J9" s="63"/>
      <c r="K9" s="3"/>
      <c r="L9" s="47"/>
      <c r="M9" s="48"/>
      <c r="N9" s="17" t="s">
        <v>29</v>
      </c>
      <c r="O9" s="37"/>
      <c r="P9" s="37"/>
      <c r="Q9" s="37"/>
      <c r="R9" s="37"/>
      <c r="S9" s="39"/>
    </row>
    <row r="10" spans="1:19" ht="24.9" customHeight="1" thickBot="1" x14ac:dyDescent="0.5">
      <c r="A10" s="29"/>
      <c r="B10" s="27"/>
      <c r="C10" s="33"/>
      <c r="D10" s="27"/>
      <c r="E10" s="70"/>
      <c r="F10" s="58"/>
      <c r="G10" s="62" t="s">
        <v>40</v>
      </c>
      <c r="H10" s="62"/>
      <c r="I10" s="62"/>
      <c r="J10" s="64"/>
      <c r="K10" s="3"/>
      <c r="L10" s="10" t="s">
        <v>28</v>
      </c>
      <c r="M10" s="11"/>
      <c r="N10" s="14">
        <v>107000</v>
      </c>
      <c r="O10" s="14">
        <v>155000</v>
      </c>
      <c r="P10" s="14">
        <v>203000</v>
      </c>
      <c r="Q10" s="14">
        <v>251000</v>
      </c>
      <c r="R10" s="14">
        <v>299000</v>
      </c>
      <c r="S10" s="15">
        <v>347000</v>
      </c>
    </row>
    <row r="11" spans="1:19" ht="24.9" customHeight="1" x14ac:dyDescent="0.45">
      <c r="A11" s="29"/>
      <c r="B11" s="25" t="s">
        <v>49</v>
      </c>
      <c r="C11" s="32" t="s">
        <v>46</v>
      </c>
      <c r="D11" s="25"/>
      <c r="E11" s="69" t="str">
        <f>IF(N5="","",ROUNDUP(N5,-3))</f>
        <v/>
      </c>
      <c r="F11" s="58" t="s">
        <v>6</v>
      </c>
      <c r="G11" s="28" t="s">
        <v>12</v>
      </c>
      <c r="H11" s="28"/>
      <c r="I11" s="28"/>
      <c r="J11" s="63"/>
      <c r="K11" s="3"/>
      <c r="L11" s="3"/>
      <c r="M11" s="3"/>
      <c r="N11" s="3"/>
      <c r="O11" s="3"/>
      <c r="P11" s="3"/>
      <c r="Q11" s="3"/>
      <c r="R11" s="3"/>
    </row>
    <row r="12" spans="1:19" ht="24.9" customHeight="1" x14ac:dyDescent="0.45">
      <c r="A12" s="29"/>
      <c r="B12" s="27"/>
      <c r="C12" s="33"/>
      <c r="D12" s="27"/>
      <c r="E12" s="70"/>
      <c r="F12" s="58"/>
      <c r="G12" s="62" t="s">
        <v>40</v>
      </c>
      <c r="H12" s="62"/>
      <c r="I12" s="62"/>
      <c r="J12" s="64"/>
      <c r="K12" s="3"/>
      <c r="L12" s="3"/>
      <c r="M12" s="3"/>
      <c r="N12" s="3"/>
      <c r="O12" s="3"/>
      <c r="P12" s="3"/>
      <c r="Q12" s="3"/>
      <c r="R12" s="3"/>
    </row>
    <row r="13" spans="1:19" ht="24.9" customHeight="1" x14ac:dyDescent="0.45">
      <c r="A13" s="29"/>
      <c r="B13" s="25" t="s">
        <v>50</v>
      </c>
      <c r="C13" s="32" t="s">
        <v>45</v>
      </c>
      <c r="D13" s="25"/>
      <c r="E13" s="69" t="str">
        <f>IF(O5="","",ROUNDUP(O5,-3))</f>
        <v/>
      </c>
      <c r="F13" s="58" t="s">
        <v>7</v>
      </c>
      <c r="G13" s="28" t="s">
        <v>14</v>
      </c>
      <c r="H13" s="28"/>
      <c r="I13" s="28"/>
      <c r="J13" s="63"/>
      <c r="K13" s="3"/>
      <c r="L13" s="13"/>
      <c r="M13" s="3"/>
      <c r="N13" s="3"/>
      <c r="O13" s="3"/>
      <c r="P13" s="3"/>
      <c r="Q13" s="3"/>
      <c r="R13" s="3"/>
    </row>
    <row r="14" spans="1:19" ht="24.9" customHeight="1" x14ac:dyDescent="0.45">
      <c r="A14" s="29"/>
      <c r="B14" s="27"/>
      <c r="C14" s="33"/>
      <c r="D14" s="27"/>
      <c r="E14" s="70"/>
      <c r="F14" s="58"/>
      <c r="G14" s="62" t="s">
        <v>40</v>
      </c>
      <c r="H14" s="62"/>
      <c r="I14" s="62"/>
      <c r="J14" s="64"/>
      <c r="K14" s="3"/>
      <c r="L14" s="3"/>
      <c r="M14" s="3"/>
      <c r="N14" s="3"/>
      <c r="O14" s="3"/>
      <c r="P14" s="3"/>
      <c r="Q14" s="3"/>
      <c r="R14" s="3"/>
    </row>
    <row r="15" spans="1:19" ht="30" customHeight="1" x14ac:dyDescent="0.45">
      <c r="A15" s="29"/>
      <c r="B15" s="25" t="s">
        <v>51</v>
      </c>
      <c r="C15" s="32" t="s">
        <v>44</v>
      </c>
      <c r="D15" s="25"/>
      <c r="E15" s="66" t="str">
        <f>IF(P5="","",107000+48000*(P5-1))</f>
        <v/>
      </c>
      <c r="F15" s="58" t="s">
        <v>8</v>
      </c>
      <c r="G15" s="67" t="s">
        <v>58</v>
      </c>
      <c r="H15" s="67"/>
      <c r="I15" s="67"/>
      <c r="J15" s="68"/>
      <c r="K15" s="3"/>
      <c r="L15" s="3"/>
      <c r="M15" s="3"/>
      <c r="N15" s="3"/>
      <c r="O15" s="3"/>
      <c r="P15" s="3"/>
      <c r="Q15" s="3"/>
      <c r="R15" s="3"/>
    </row>
    <row r="16" spans="1:19" ht="30" customHeight="1" x14ac:dyDescent="0.45">
      <c r="A16" s="29"/>
      <c r="B16" s="27"/>
      <c r="C16" s="33"/>
      <c r="D16" s="27"/>
      <c r="E16" s="66"/>
      <c r="F16" s="58"/>
      <c r="G16" s="62" t="s">
        <v>13</v>
      </c>
      <c r="H16" s="62"/>
      <c r="I16" s="62"/>
      <c r="J16" s="64"/>
      <c r="K16" s="3"/>
      <c r="L16" s="3"/>
      <c r="M16" s="3"/>
      <c r="N16" s="3"/>
      <c r="O16" s="3"/>
      <c r="P16" s="3"/>
      <c r="Q16" s="3"/>
      <c r="R16" s="3"/>
    </row>
    <row r="17" spans="1:18" ht="30" customHeight="1" x14ac:dyDescent="0.45">
      <c r="A17" s="29"/>
      <c r="B17" s="25" t="s">
        <v>52</v>
      </c>
      <c r="C17" s="32" t="s">
        <v>43</v>
      </c>
      <c r="D17" s="25"/>
      <c r="E17" s="66" t="str">
        <f>IFERROR(ROUNDUP((E7-(E9+E11+E13+E15))*0.2,-3)," ")</f>
        <v xml:space="preserve"> </v>
      </c>
      <c r="F17" s="58" t="s">
        <v>9</v>
      </c>
      <c r="G17" s="67" t="s">
        <v>15</v>
      </c>
      <c r="H17" s="67"/>
      <c r="I17" s="67"/>
      <c r="J17" s="68"/>
      <c r="K17" s="3"/>
      <c r="L17" s="3"/>
      <c r="M17" s="3"/>
      <c r="N17" s="3"/>
      <c r="O17" s="3"/>
      <c r="P17" s="3"/>
      <c r="Q17" s="3"/>
      <c r="R17" s="3"/>
    </row>
    <row r="18" spans="1:18" ht="30" customHeight="1" x14ac:dyDescent="0.45">
      <c r="A18" s="29"/>
      <c r="B18" s="27"/>
      <c r="C18" s="33"/>
      <c r="D18" s="27"/>
      <c r="E18" s="66"/>
      <c r="F18" s="58"/>
      <c r="G18" s="62" t="s">
        <v>40</v>
      </c>
      <c r="H18" s="62"/>
      <c r="I18" s="62"/>
      <c r="J18" s="64"/>
      <c r="K18" s="3"/>
      <c r="L18" s="3"/>
      <c r="M18" s="3"/>
      <c r="N18" s="3"/>
      <c r="O18" s="3"/>
      <c r="P18" s="3"/>
      <c r="Q18" s="3"/>
      <c r="R18" s="3"/>
    </row>
    <row r="19" spans="1:18" ht="24.9" customHeight="1" x14ac:dyDescent="0.45">
      <c r="A19" s="34" t="s">
        <v>55</v>
      </c>
      <c r="B19" s="24" t="s">
        <v>53</v>
      </c>
      <c r="C19" s="24"/>
      <c r="D19" s="25"/>
      <c r="E19" s="66">
        <f>IFERROR(SUM(E9:E18)," ")</f>
        <v>0</v>
      </c>
      <c r="F19" s="58" t="s">
        <v>10</v>
      </c>
      <c r="G19" s="58"/>
      <c r="H19" s="58"/>
      <c r="I19" s="58"/>
      <c r="J19" s="59"/>
      <c r="K19" s="3"/>
      <c r="L19" s="3"/>
      <c r="M19" s="3"/>
      <c r="N19" s="3"/>
      <c r="O19" s="3"/>
      <c r="P19" s="3"/>
      <c r="Q19" s="3"/>
      <c r="R19" s="3"/>
    </row>
    <row r="20" spans="1:18" ht="24.9" customHeight="1" x14ac:dyDescent="0.45">
      <c r="A20" s="35"/>
      <c r="B20" s="26"/>
      <c r="C20" s="26"/>
      <c r="D20" s="27"/>
      <c r="E20" s="66"/>
      <c r="F20" s="58"/>
      <c r="G20" s="58"/>
      <c r="H20" s="58"/>
      <c r="I20" s="58"/>
      <c r="J20" s="59"/>
      <c r="K20" s="3"/>
      <c r="L20" s="3"/>
      <c r="M20" s="3"/>
      <c r="N20" s="3"/>
      <c r="O20" s="3"/>
      <c r="P20" s="3"/>
      <c r="Q20" s="3"/>
      <c r="R20" s="3"/>
    </row>
    <row r="21" spans="1:18" ht="24.9" customHeight="1" x14ac:dyDescent="0.45">
      <c r="A21" s="78" t="s">
        <v>18</v>
      </c>
      <c r="B21" s="58"/>
      <c r="C21" s="58"/>
      <c r="D21" s="58"/>
      <c r="E21" s="74" t="str">
        <f>IFERROR(E7-E19," ")</f>
        <v xml:space="preserve"> </v>
      </c>
      <c r="F21" s="74"/>
      <c r="G21" s="28" t="s">
        <v>16</v>
      </c>
      <c r="H21" s="28"/>
      <c r="I21" s="28"/>
      <c r="J21" s="63"/>
      <c r="K21" s="3"/>
      <c r="L21" s="3"/>
      <c r="M21" s="3"/>
      <c r="N21" s="3"/>
      <c r="O21" s="3"/>
      <c r="P21" s="3"/>
      <c r="Q21" s="3"/>
      <c r="R21" s="3"/>
    </row>
    <row r="22" spans="1:18" ht="24.9" customHeight="1" thickBot="1" x14ac:dyDescent="0.5">
      <c r="A22" s="79"/>
      <c r="B22" s="80"/>
      <c r="C22" s="80"/>
      <c r="D22" s="80"/>
      <c r="E22" s="75"/>
      <c r="F22" s="75"/>
      <c r="G22" s="76" t="s">
        <v>17</v>
      </c>
      <c r="H22" s="76"/>
      <c r="I22" s="76"/>
      <c r="J22" s="77"/>
      <c r="K22" s="3"/>
      <c r="L22" s="3"/>
      <c r="M22" s="3"/>
      <c r="N22" s="3"/>
      <c r="O22" s="3"/>
      <c r="P22" s="3"/>
      <c r="Q22" s="3"/>
      <c r="R22" s="3"/>
    </row>
    <row r="23" spans="1:18" ht="27" thickBot="1" x14ac:dyDescent="0.5">
      <c r="A23" s="19" t="s">
        <v>36</v>
      </c>
      <c r="B23" s="12"/>
      <c r="C23" s="12"/>
      <c r="D23" s="12"/>
      <c r="E23" s="12"/>
      <c r="F23" s="12"/>
      <c r="G23" s="12"/>
      <c r="H23" s="3"/>
      <c r="I23" s="3"/>
      <c r="J23" s="3"/>
      <c r="K23" s="3"/>
      <c r="L23" s="3"/>
      <c r="M23" s="3"/>
      <c r="N23" s="3"/>
      <c r="O23" s="3"/>
      <c r="P23" s="3"/>
      <c r="Q23" s="3"/>
      <c r="R23" s="3"/>
    </row>
    <row r="24" spans="1:18" ht="281.25" customHeight="1" thickBot="1" x14ac:dyDescent="0.5">
      <c r="A24" s="71" t="s">
        <v>41</v>
      </c>
      <c r="B24" s="72"/>
      <c r="C24" s="72"/>
      <c r="D24" s="72"/>
      <c r="E24" s="72"/>
      <c r="F24" s="72"/>
      <c r="G24" s="72"/>
      <c r="H24" s="72"/>
      <c r="I24" s="72"/>
      <c r="J24" s="72"/>
      <c r="K24" s="72"/>
      <c r="L24" s="72"/>
      <c r="M24" s="72"/>
      <c r="N24" s="72"/>
      <c r="O24" s="72"/>
      <c r="P24" s="73"/>
      <c r="Q24" s="3"/>
      <c r="R24" s="3"/>
    </row>
    <row r="25" spans="1:18" x14ac:dyDescent="0.45">
      <c r="A25" t="s">
        <v>37</v>
      </c>
    </row>
  </sheetData>
  <sheetProtection algorithmName="SHA-512" hashValue="qcA6HarRl1lkIXKZUU0BhUW64lZE5Pc26Q9O4HlkqH7RVvKNDIC4hG+s1404WkXgjUCaQ4c4fj69X7zsgsivjQ==" saltValue="DofbVhOz0O54ArRISwQ7EQ==" spinCount="100000" sheet="1" objects="1" scenarios="1"/>
  <mergeCells count="62">
    <mergeCell ref="A24:P24"/>
    <mergeCell ref="E7:E8"/>
    <mergeCell ref="F17:F18"/>
    <mergeCell ref="F15:F16"/>
    <mergeCell ref="F13:F14"/>
    <mergeCell ref="F11:F12"/>
    <mergeCell ref="F9:F10"/>
    <mergeCell ref="F7:F8"/>
    <mergeCell ref="G15:J15"/>
    <mergeCell ref="G16:J16"/>
    <mergeCell ref="E21:F22"/>
    <mergeCell ref="G21:J21"/>
    <mergeCell ref="G22:J22"/>
    <mergeCell ref="G19:J20"/>
    <mergeCell ref="F19:F20"/>
    <mergeCell ref="A21:D22"/>
    <mergeCell ref="E19:E20"/>
    <mergeCell ref="G10:J10"/>
    <mergeCell ref="G17:J17"/>
    <mergeCell ref="G18:J18"/>
    <mergeCell ref="G11:J11"/>
    <mergeCell ref="G12:J12"/>
    <mergeCell ref="G13:J13"/>
    <mergeCell ref="G14:J14"/>
    <mergeCell ref="E9:E10"/>
    <mergeCell ref="E11:E12"/>
    <mergeCell ref="E13:E14"/>
    <mergeCell ref="E15:E16"/>
    <mergeCell ref="E17:E18"/>
    <mergeCell ref="L7:M7"/>
    <mergeCell ref="L8:M9"/>
    <mergeCell ref="O8:O9"/>
    <mergeCell ref="P8:P9"/>
    <mergeCell ref="A1:J3"/>
    <mergeCell ref="C4:J4"/>
    <mergeCell ref="G6:J6"/>
    <mergeCell ref="A7:D7"/>
    <mergeCell ref="A8:D8"/>
    <mergeCell ref="G7:J7"/>
    <mergeCell ref="G8:J8"/>
    <mergeCell ref="G9:J9"/>
    <mergeCell ref="A6:D6"/>
    <mergeCell ref="E6:F6"/>
    <mergeCell ref="Q8:Q9"/>
    <mergeCell ref="R8:R9"/>
    <mergeCell ref="S8:S9"/>
    <mergeCell ref="P4:Q4"/>
    <mergeCell ref="P5:Q5"/>
    <mergeCell ref="B19:D20"/>
    <mergeCell ref="A9:A18"/>
    <mergeCell ref="A4:B4"/>
    <mergeCell ref="B9:B10"/>
    <mergeCell ref="B11:B12"/>
    <mergeCell ref="B13:B14"/>
    <mergeCell ref="B15:B16"/>
    <mergeCell ref="B17:B18"/>
    <mergeCell ref="C9:D10"/>
    <mergeCell ref="C11:D12"/>
    <mergeCell ref="C13:D14"/>
    <mergeCell ref="C15:D16"/>
    <mergeCell ref="C17:D18"/>
    <mergeCell ref="A19:A20"/>
  </mergeCells>
  <phoneticPr fontId="1"/>
  <pageMargins left="0.7" right="0.7" top="0.75" bottom="0.75" header="0.3" footer="0.3"/>
  <pageSetup paperSize="9" scale="78"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4"/>
  <sheetViews>
    <sheetView topLeftCell="A11" zoomScaleNormal="100" workbookViewId="0">
      <selection activeCell="E25" sqref="E25"/>
    </sheetView>
  </sheetViews>
  <sheetFormatPr defaultRowHeight="18" x14ac:dyDescent="0.45"/>
  <cols>
    <col min="1" max="1" width="15.09765625" customWidth="1"/>
    <col min="5" max="5" width="17.8984375" customWidth="1"/>
    <col min="6" max="6" width="8.19921875" customWidth="1"/>
    <col min="7" max="7" width="4" customWidth="1"/>
    <col min="10" max="10" width="12.09765625" customWidth="1"/>
    <col min="12" max="19" width="11.59765625" customWidth="1"/>
  </cols>
  <sheetData>
    <row r="1" spans="1:19" ht="24.9" customHeight="1" thickBot="1" x14ac:dyDescent="0.5">
      <c r="A1" s="49" t="s">
        <v>42</v>
      </c>
      <c r="B1" s="50"/>
      <c r="C1" s="50"/>
      <c r="D1" s="50"/>
      <c r="E1" s="50"/>
      <c r="F1" s="50"/>
      <c r="G1" s="50"/>
      <c r="H1" s="50"/>
      <c r="I1" s="50"/>
      <c r="J1" s="51"/>
      <c r="K1" s="3"/>
      <c r="L1" s="3"/>
      <c r="M1" s="3"/>
      <c r="N1" s="3"/>
      <c r="O1" s="3"/>
      <c r="P1" s="3"/>
      <c r="Q1" s="3"/>
      <c r="R1" s="3"/>
    </row>
    <row r="2" spans="1:19" ht="24.9" customHeight="1" thickBot="1" x14ac:dyDescent="0.5">
      <c r="A2" s="52"/>
      <c r="B2" s="53"/>
      <c r="C2" s="53"/>
      <c r="D2" s="53"/>
      <c r="E2" s="53"/>
      <c r="F2" s="53"/>
      <c r="G2" s="53"/>
      <c r="H2" s="53"/>
      <c r="I2" s="53"/>
      <c r="J2" s="54"/>
      <c r="K2" s="3"/>
      <c r="L2" s="18" t="s">
        <v>57</v>
      </c>
      <c r="M2" s="2">
        <v>8</v>
      </c>
      <c r="N2" s="4" t="s">
        <v>24</v>
      </c>
      <c r="O2" s="2">
        <v>4</v>
      </c>
      <c r="P2" s="5" t="s">
        <v>25</v>
      </c>
      <c r="Q2" s="6"/>
      <c r="R2" s="6"/>
      <c r="S2" s="1"/>
    </row>
    <row r="3" spans="1:19" ht="24.9" customHeight="1" thickBot="1" x14ac:dyDescent="0.5">
      <c r="A3" s="52"/>
      <c r="B3" s="53"/>
      <c r="C3" s="53"/>
      <c r="D3" s="53"/>
      <c r="E3" s="53"/>
      <c r="F3" s="53"/>
      <c r="G3" s="53"/>
      <c r="H3" s="53"/>
      <c r="I3" s="53"/>
      <c r="J3" s="54"/>
      <c r="K3" s="3"/>
      <c r="L3" s="6"/>
      <c r="M3" s="6"/>
      <c r="N3" s="6"/>
      <c r="O3" s="6"/>
      <c r="P3" s="6"/>
      <c r="Q3" s="6"/>
      <c r="R3" s="6"/>
      <c r="S3" s="1"/>
    </row>
    <row r="4" spans="1:19" ht="24.9" customHeight="1" thickBot="1" x14ac:dyDescent="0.5">
      <c r="A4" s="30" t="s">
        <v>56</v>
      </c>
      <c r="B4" s="31"/>
      <c r="C4" s="55"/>
      <c r="D4" s="56"/>
      <c r="E4" s="56"/>
      <c r="F4" s="56"/>
      <c r="G4" s="56"/>
      <c r="H4" s="56"/>
      <c r="I4" s="56"/>
      <c r="J4" s="57"/>
      <c r="K4" s="3"/>
      <c r="L4" s="20" t="s">
        <v>19</v>
      </c>
      <c r="M4" s="21" t="s">
        <v>20</v>
      </c>
      <c r="N4" s="21" t="s">
        <v>21</v>
      </c>
      <c r="O4" s="21" t="s">
        <v>22</v>
      </c>
      <c r="P4" s="40" t="s">
        <v>23</v>
      </c>
      <c r="Q4" s="41"/>
      <c r="R4" s="6"/>
      <c r="S4" s="1"/>
    </row>
    <row r="5" spans="1:19" ht="24.9" customHeight="1" thickBot="1" x14ac:dyDescent="0.5">
      <c r="A5" s="7"/>
      <c r="B5" s="8"/>
      <c r="C5" s="8"/>
      <c r="D5" s="8"/>
      <c r="E5" s="8"/>
      <c r="F5" s="8"/>
      <c r="G5" s="8"/>
      <c r="H5" s="8"/>
      <c r="I5" s="8"/>
      <c r="J5" s="9"/>
      <c r="K5" s="3"/>
      <c r="L5" s="22">
        <v>269222</v>
      </c>
      <c r="M5" s="23">
        <v>5340</v>
      </c>
      <c r="N5" s="23">
        <v>19300</v>
      </c>
      <c r="O5" s="23">
        <v>48941</v>
      </c>
      <c r="P5" s="42">
        <v>2</v>
      </c>
      <c r="Q5" s="43"/>
      <c r="R5" s="6"/>
      <c r="S5" s="1"/>
    </row>
    <row r="6" spans="1:19" ht="24.9" customHeight="1" x14ac:dyDescent="0.45">
      <c r="A6" s="65" t="s">
        <v>0</v>
      </c>
      <c r="B6" s="58"/>
      <c r="C6" s="58"/>
      <c r="D6" s="58"/>
      <c r="E6" s="58" t="s">
        <v>1</v>
      </c>
      <c r="F6" s="58"/>
      <c r="G6" s="58" t="s">
        <v>2</v>
      </c>
      <c r="H6" s="58"/>
      <c r="I6" s="58"/>
      <c r="J6" s="59"/>
      <c r="K6" s="3"/>
      <c r="L6" s="6"/>
      <c r="M6" s="6"/>
      <c r="N6" s="6"/>
      <c r="O6" s="6"/>
      <c r="P6" s="6"/>
      <c r="Q6" s="6"/>
      <c r="R6" s="6"/>
      <c r="S6" s="1"/>
    </row>
    <row r="7" spans="1:19" ht="24.9" customHeight="1" thickBot="1" x14ac:dyDescent="0.5">
      <c r="A7" s="60" t="s">
        <v>3</v>
      </c>
      <c r="B7" s="28"/>
      <c r="C7" s="28"/>
      <c r="D7" s="28"/>
      <c r="E7" s="69">
        <f>IF(L5="","",ROUNDDOWN(L5,-3))</f>
        <v>269000</v>
      </c>
      <c r="F7" s="28" t="s">
        <v>4</v>
      </c>
      <c r="G7" s="28" t="s">
        <v>11</v>
      </c>
      <c r="H7" s="28"/>
      <c r="I7" s="28"/>
      <c r="J7" s="63"/>
      <c r="K7" s="3"/>
      <c r="L7" s="44" t="s">
        <v>26</v>
      </c>
      <c r="M7" s="44"/>
      <c r="N7" s="6"/>
      <c r="O7" s="6"/>
      <c r="P7" s="6"/>
      <c r="Q7" s="6"/>
      <c r="R7" s="6"/>
      <c r="S7" s="1"/>
    </row>
    <row r="8" spans="1:19" ht="24.9" customHeight="1" x14ac:dyDescent="0.45">
      <c r="A8" s="61" t="str">
        <f>L2&amp;M2&amp;N2&amp;O2&amp;P2</f>
        <v>令和8年4月分</v>
      </c>
      <c r="B8" s="62"/>
      <c r="C8" s="62"/>
      <c r="D8" s="62"/>
      <c r="E8" s="70"/>
      <c r="F8" s="62"/>
      <c r="G8" s="62" t="s">
        <v>38</v>
      </c>
      <c r="H8" s="62"/>
      <c r="I8" s="62"/>
      <c r="J8" s="64"/>
      <c r="K8" s="3"/>
      <c r="L8" s="45" t="s">
        <v>27</v>
      </c>
      <c r="M8" s="46"/>
      <c r="N8" s="16" t="s">
        <v>30</v>
      </c>
      <c r="O8" s="36" t="s">
        <v>31</v>
      </c>
      <c r="P8" s="36" t="s">
        <v>32</v>
      </c>
      <c r="Q8" s="36" t="s">
        <v>33</v>
      </c>
      <c r="R8" s="36" t="s">
        <v>34</v>
      </c>
      <c r="S8" s="38" t="s">
        <v>35</v>
      </c>
    </row>
    <row r="9" spans="1:19" ht="24.9" customHeight="1" x14ac:dyDescent="0.45">
      <c r="A9" s="28" t="s">
        <v>54</v>
      </c>
      <c r="B9" s="25" t="s">
        <v>48</v>
      </c>
      <c r="C9" s="32" t="s">
        <v>47</v>
      </c>
      <c r="D9" s="25"/>
      <c r="E9" s="69">
        <f>IF(L5="","",ROUNDUP(M5,-3))</f>
        <v>6000</v>
      </c>
      <c r="F9" s="58" t="s">
        <v>5</v>
      </c>
      <c r="G9" s="28" t="s">
        <v>39</v>
      </c>
      <c r="H9" s="28"/>
      <c r="I9" s="28"/>
      <c r="J9" s="63"/>
      <c r="K9" s="3"/>
      <c r="L9" s="47"/>
      <c r="M9" s="48"/>
      <c r="N9" s="17" t="s">
        <v>29</v>
      </c>
      <c r="O9" s="37"/>
      <c r="P9" s="37"/>
      <c r="Q9" s="37"/>
      <c r="R9" s="37"/>
      <c r="S9" s="39"/>
    </row>
    <row r="10" spans="1:19" ht="24.9" customHeight="1" thickBot="1" x14ac:dyDescent="0.5">
      <c r="A10" s="29"/>
      <c r="B10" s="27"/>
      <c r="C10" s="33"/>
      <c r="D10" s="27"/>
      <c r="E10" s="70"/>
      <c r="F10" s="58"/>
      <c r="G10" s="62" t="s">
        <v>40</v>
      </c>
      <c r="H10" s="62"/>
      <c r="I10" s="62"/>
      <c r="J10" s="64"/>
      <c r="K10" s="3"/>
      <c r="L10" s="10" t="s">
        <v>28</v>
      </c>
      <c r="M10" s="11"/>
      <c r="N10" s="14">
        <v>107000</v>
      </c>
      <c r="O10" s="14">
        <v>155000</v>
      </c>
      <c r="P10" s="14">
        <v>203000</v>
      </c>
      <c r="Q10" s="14">
        <v>251000</v>
      </c>
      <c r="R10" s="14">
        <v>299000</v>
      </c>
      <c r="S10" s="15">
        <v>347000</v>
      </c>
    </row>
    <row r="11" spans="1:19" ht="24.9" customHeight="1" thickBot="1" x14ac:dyDescent="0.5">
      <c r="A11" s="29"/>
      <c r="B11" s="25" t="s">
        <v>49</v>
      </c>
      <c r="C11" s="32" t="s">
        <v>46</v>
      </c>
      <c r="D11" s="25"/>
      <c r="E11" s="69">
        <f>IF(N5="","",ROUNDUP(N5,-3))</f>
        <v>20000</v>
      </c>
      <c r="F11" s="58" t="s">
        <v>6</v>
      </c>
      <c r="G11" s="28" t="s">
        <v>12</v>
      </c>
      <c r="H11" s="28"/>
      <c r="I11" s="28"/>
      <c r="J11" s="63"/>
      <c r="K11" s="3"/>
      <c r="L11" s="3"/>
      <c r="M11" s="3"/>
      <c r="N11" s="3"/>
      <c r="O11" s="3"/>
      <c r="P11" s="3"/>
      <c r="Q11" s="3"/>
      <c r="R11" s="3"/>
    </row>
    <row r="12" spans="1:19" ht="24.9" customHeight="1" x14ac:dyDescent="0.45">
      <c r="A12" s="29"/>
      <c r="B12" s="27"/>
      <c r="C12" s="33"/>
      <c r="D12" s="27"/>
      <c r="E12" s="70"/>
      <c r="F12" s="58"/>
      <c r="G12" s="62" t="s">
        <v>40</v>
      </c>
      <c r="H12" s="62"/>
      <c r="I12" s="62"/>
      <c r="J12" s="64"/>
      <c r="K12" s="3"/>
      <c r="L12" s="81" t="s">
        <v>59</v>
      </c>
      <c r="M12" s="82"/>
      <c r="N12" s="82"/>
      <c r="O12" s="82"/>
      <c r="P12" s="82"/>
      <c r="Q12" s="83"/>
      <c r="R12" s="3"/>
    </row>
    <row r="13" spans="1:19" ht="24.9" customHeight="1" x14ac:dyDescent="0.45">
      <c r="A13" s="29"/>
      <c r="B13" s="25" t="s">
        <v>50</v>
      </c>
      <c r="C13" s="32" t="s">
        <v>45</v>
      </c>
      <c r="D13" s="25"/>
      <c r="E13" s="69">
        <f>IF(O5="","",ROUNDUP(O5,-3))</f>
        <v>49000</v>
      </c>
      <c r="F13" s="58" t="s">
        <v>7</v>
      </c>
      <c r="G13" s="28" t="s">
        <v>14</v>
      </c>
      <c r="H13" s="28"/>
      <c r="I13" s="28"/>
      <c r="J13" s="63"/>
      <c r="K13" s="3"/>
      <c r="L13" s="84"/>
      <c r="M13" s="85"/>
      <c r="N13" s="85"/>
      <c r="O13" s="85"/>
      <c r="P13" s="85"/>
      <c r="Q13" s="86"/>
      <c r="R13" s="3"/>
    </row>
    <row r="14" spans="1:19" ht="24.9" customHeight="1" x14ac:dyDescent="0.45">
      <c r="A14" s="29"/>
      <c r="B14" s="27"/>
      <c r="C14" s="33"/>
      <c r="D14" s="27"/>
      <c r="E14" s="70"/>
      <c r="F14" s="58"/>
      <c r="G14" s="62" t="s">
        <v>40</v>
      </c>
      <c r="H14" s="62"/>
      <c r="I14" s="62"/>
      <c r="J14" s="64"/>
      <c r="K14" s="3"/>
      <c r="L14" s="84"/>
      <c r="M14" s="85"/>
      <c r="N14" s="85"/>
      <c r="O14" s="85"/>
      <c r="P14" s="85"/>
      <c r="Q14" s="86"/>
      <c r="R14" s="3"/>
    </row>
    <row r="15" spans="1:19" ht="30" customHeight="1" x14ac:dyDescent="0.45">
      <c r="A15" s="29"/>
      <c r="B15" s="25" t="s">
        <v>51</v>
      </c>
      <c r="C15" s="32" t="s">
        <v>44</v>
      </c>
      <c r="D15" s="25"/>
      <c r="E15" s="66">
        <f>IF(P5="","",107000+48000*(P5-1))</f>
        <v>155000</v>
      </c>
      <c r="F15" s="58" t="s">
        <v>8</v>
      </c>
      <c r="G15" s="67" t="s">
        <v>58</v>
      </c>
      <c r="H15" s="67"/>
      <c r="I15" s="67"/>
      <c r="J15" s="68"/>
      <c r="K15" s="3"/>
      <c r="L15" s="84"/>
      <c r="M15" s="85"/>
      <c r="N15" s="85"/>
      <c r="O15" s="85"/>
      <c r="P15" s="85"/>
      <c r="Q15" s="86"/>
      <c r="R15" s="3"/>
    </row>
    <row r="16" spans="1:19" ht="30" customHeight="1" thickBot="1" x14ac:dyDescent="0.5">
      <c r="A16" s="29"/>
      <c r="B16" s="27"/>
      <c r="C16" s="33"/>
      <c r="D16" s="27"/>
      <c r="E16" s="66"/>
      <c r="F16" s="58"/>
      <c r="G16" s="62" t="s">
        <v>13</v>
      </c>
      <c r="H16" s="62"/>
      <c r="I16" s="62"/>
      <c r="J16" s="64"/>
      <c r="K16" s="3"/>
      <c r="L16" s="87"/>
      <c r="M16" s="88"/>
      <c r="N16" s="88"/>
      <c r="O16" s="88"/>
      <c r="P16" s="88"/>
      <c r="Q16" s="89"/>
      <c r="R16" s="3"/>
    </row>
    <row r="17" spans="1:18" ht="30" customHeight="1" x14ac:dyDescent="0.45">
      <c r="A17" s="29"/>
      <c r="B17" s="25" t="s">
        <v>52</v>
      </c>
      <c r="C17" s="32" t="s">
        <v>43</v>
      </c>
      <c r="D17" s="25"/>
      <c r="E17" s="66">
        <f>IFERROR(ROUNDUP((E7-(E9+E11+E13+E15))*0.2,-3)," ")</f>
        <v>8000</v>
      </c>
      <c r="F17" s="58" t="s">
        <v>9</v>
      </c>
      <c r="G17" s="67" t="s">
        <v>15</v>
      </c>
      <c r="H17" s="67"/>
      <c r="I17" s="67"/>
      <c r="J17" s="68"/>
      <c r="K17" s="3"/>
      <c r="L17" s="3"/>
      <c r="M17" s="3"/>
      <c r="N17" s="3"/>
      <c r="O17" s="3"/>
      <c r="P17" s="3"/>
      <c r="Q17" s="3"/>
      <c r="R17" s="3"/>
    </row>
    <row r="18" spans="1:18" ht="30" customHeight="1" x14ac:dyDescent="0.45">
      <c r="A18" s="29"/>
      <c r="B18" s="27"/>
      <c r="C18" s="33"/>
      <c r="D18" s="27"/>
      <c r="E18" s="66"/>
      <c r="F18" s="58"/>
      <c r="G18" s="62" t="s">
        <v>40</v>
      </c>
      <c r="H18" s="62"/>
      <c r="I18" s="62"/>
      <c r="J18" s="64"/>
      <c r="K18" s="3"/>
      <c r="L18" s="3"/>
      <c r="M18" s="3"/>
      <c r="N18" s="3"/>
      <c r="O18" s="3"/>
      <c r="P18" s="3"/>
      <c r="Q18" s="3"/>
      <c r="R18" s="3"/>
    </row>
    <row r="19" spans="1:18" ht="24.9" customHeight="1" x14ac:dyDescent="0.45">
      <c r="A19" s="34" t="s">
        <v>55</v>
      </c>
      <c r="B19" s="24" t="s">
        <v>53</v>
      </c>
      <c r="C19" s="24"/>
      <c r="D19" s="25"/>
      <c r="E19" s="66">
        <f>IFERROR(SUM(E9:E18)," ")</f>
        <v>238000</v>
      </c>
      <c r="F19" s="58" t="s">
        <v>10</v>
      </c>
      <c r="G19" s="58"/>
      <c r="H19" s="58"/>
      <c r="I19" s="58"/>
      <c r="J19" s="59"/>
      <c r="K19" s="3"/>
      <c r="L19" s="3"/>
      <c r="M19" s="3"/>
      <c r="N19" s="3"/>
      <c r="O19" s="3"/>
      <c r="P19" s="3"/>
      <c r="Q19" s="3"/>
      <c r="R19" s="3"/>
    </row>
    <row r="20" spans="1:18" ht="24.9" customHeight="1" x14ac:dyDescent="0.45">
      <c r="A20" s="35"/>
      <c r="B20" s="26"/>
      <c r="C20" s="26"/>
      <c r="D20" s="27"/>
      <c r="E20" s="66"/>
      <c r="F20" s="58"/>
      <c r="G20" s="58"/>
      <c r="H20" s="58"/>
      <c r="I20" s="58"/>
      <c r="J20" s="59"/>
      <c r="K20" s="3"/>
      <c r="L20" s="3"/>
      <c r="M20" s="3"/>
      <c r="N20" s="3"/>
      <c r="O20" s="3"/>
      <c r="P20" s="3"/>
      <c r="Q20" s="3"/>
      <c r="R20" s="3"/>
    </row>
    <row r="21" spans="1:18" ht="24.9" customHeight="1" x14ac:dyDescent="0.45">
      <c r="A21" s="78" t="s">
        <v>18</v>
      </c>
      <c r="B21" s="58"/>
      <c r="C21" s="58"/>
      <c r="D21" s="58"/>
      <c r="E21" s="74">
        <f>IFERROR(E7-E19," ")</f>
        <v>31000</v>
      </c>
      <c r="F21" s="74"/>
      <c r="G21" s="28" t="s">
        <v>16</v>
      </c>
      <c r="H21" s="28"/>
      <c r="I21" s="28"/>
      <c r="J21" s="63"/>
      <c r="K21" s="3"/>
      <c r="L21" s="3"/>
      <c r="M21" s="3"/>
      <c r="N21" s="3"/>
      <c r="O21" s="3"/>
      <c r="P21" s="3"/>
      <c r="Q21" s="3"/>
      <c r="R21" s="3"/>
    </row>
    <row r="22" spans="1:18" ht="24.9" customHeight="1" thickBot="1" x14ac:dyDescent="0.5">
      <c r="A22" s="79"/>
      <c r="B22" s="80"/>
      <c r="C22" s="80"/>
      <c r="D22" s="80"/>
      <c r="E22" s="75"/>
      <c r="F22" s="75"/>
      <c r="G22" s="76" t="s">
        <v>17</v>
      </c>
      <c r="H22" s="76"/>
      <c r="I22" s="76"/>
      <c r="J22" s="77"/>
      <c r="K22" s="3"/>
      <c r="L22" s="3"/>
      <c r="M22" s="3"/>
      <c r="N22" s="3"/>
      <c r="O22" s="3"/>
      <c r="P22" s="3"/>
      <c r="Q22" s="3"/>
      <c r="R22" s="3"/>
    </row>
    <row r="23" spans="1:18" ht="26.4" x14ac:dyDescent="0.45">
      <c r="A23" s="19" t="s">
        <v>36</v>
      </c>
      <c r="B23" s="12"/>
      <c r="C23" s="12"/>
      <c r="D23" s="12"/>
      <c r="E23" s="12"/>
      <c r="F23" s="12"/>
      <c r="G23" s="12"/>
      <c r="H23" s="3"/>
      <c r="I23" s="3"/>
      <c r="J23" s="3"/>
      <c r="K23" s="3"/>
      <c r="L23" s="3"/>
      <c r="M23" s="3"/>
      <c r="N23" s="3"/>
      <c r="O23" s="3"/>
      <c r="P23" s="3"/>
      <c r="Q23" s="3"/>
      <c r="R23" s="3"/>
    </row>
    <row r="24" spans="1:18" x14ac:dyDescent="0.45">
      <c r="A24" t="s">
        <v>37</v>
      </c>
    </row>
  </sheetData>
  <sheetProtection algorithmName="SHA-512" hashValue="KSdSG6poArY9OFgHaV7RMn2sXddKf77iiVnKaoOiqM8gY8jq5qN5JqLsSnHu3GPJA1rPO0obE1jf0GCOa004Bw==" saltValue="Kq/gu+9IzoU8uwKYSuLlmA==" spinCount="100000" sheet="1" objects="1" scenarios="1"/>
  <mergeCells count="62">
    <mergeCell ref="A1:J3"/>
    <mergeCell ref="A4:B4"/>
    <mergeCell ref="C4:J4"/>
    <mergeCell ref="A6:D6"/>
    <mergeCell ref="E6:F6"/>
    <mergeCell ref="G6:J6"/>
    <mergeCell ref="G15:J15"/>
    <mergeCell ref="G16:J16"/>
    <mergeCell ref="A7:D7"/>
    <mergeCell ref="E7:E8"/>
    <mergeCell ref="F7:F8"/>
    <mergeCell ref="G7:J7"/>
    <mergeCell ref="A8:D8"/>
    <mergeCell ref="G8:J8"/>
    <mergeCell ref="G9:J9"/>
    <mergeCell ref="G10:J10"/>
    <mergeCell ref="B11:B12"/>
    <mergeCell ref="C11:D12"/>
    <mergeCell ref="E11:E12"/>
    <mergeCell ref="G11:J11"/>
    <mergeCell ref="G12:J12"/>
    <mergeCell ref="A9:A18"/>
    <mergeCell ref="B9:B10"/>
    <mergeCell ref="C9:D10"/>
    <mergeCell ref="E9:E10"/>
    <mergeCell ref="F9:F10"/>
    <mergeCell ref="F11:F12"/>
    <mergeCell ref="B13:B14"/>
    <mergeCell ref="C13:D14"/>
    <mergeCell ref="E13:E14"/>
    <mergeCell ref="F13:F14"/>
    <mergeCell ref="B17:B18"/>
    <mergeCell ref="C17:D18"/>
    <mergeCell ref="E17:E18"/>
    <mergeCell ref="F17:F18"/>
    <mergeCell ref="E15:E16"/>
    <mergeCell ref="F15:F16"/>
    <mergeCell ref="A21:D22"/>
    <mergeCell ref="E21:F22"/>
    <mergeCell ref="G21:J21"/>
    <mergeCell ref="G22:J22"/>
    <mergeCell ref="R8:R9"/>
    <mergeCell ref="A19:A20"/>
    <mergeCell ref="G17:J17"/>
    <mergeCell ref="G18:J18"/>
    <mergeCell ref="B19:D20"/>
    <mergeCell ref="E19:E20"/>
    <mergeCell ref="F19:F20"/>
    <mergeCell ref="G19:J20"/>
    <mergeCell ref="G13:J13"/>
    <mergeCell ref="G14:J14"/>
    <mergeCell ref="B15:B16"/>
    <mergeCell ref="C15:D16"/>
    <mergeCell ref="S8:S9"/>
    <mergeCell ref="L12:Q16"/>
    <mergeCell ref="P4:Q4"/>
    <mergeCell ref="P5:Q5"/>
    <mergeCell ref="L7:M7"/>
    <mergeCell ref="L8:M9"/>
    <mergeCell ref="O8:O9"/>
    <mergeCell ref="P8:P9"/>
    <mergeCell ref="Q8:Q9"/>
  </mergeCells>
  <phoneticPr fontId="1"/>
  <pageMargins left="0.7" right="0.7" top="0.75" bottom="0.75" header="0.3" footer="0.3"/>
  <pageSetup paperSize="9" scale="78" orientation="portrait" r:id="rId1"/>
  <colBreaks count="1" manualBreakCount="1">
    <brk id="10"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計算書</vt:lpstr>
      <vt:lpstr>計算例</vt:lpstr>
      <vt:lpstr>計算書!Print_Area</vt:lpstr>
      <vt:lpstr>計算例!Print_Area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2026-04-01T05:47:09Z</cp:lastPrinted>
  <dcterms:created xsi:type="dcterms:W3CDTF">2019-03-18T07:55:06Z</dcterms:created>
  <dcterms:modified xsi:type="dcterms:W3CDTF">2026-04-01T05:51:15Z</dcterms:modified>
</cp:coreProperties>
</file>