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activeTab="1"/>
  </bookViews>
  <sheets>
    <sheet name="要求額（款・項別）元予算比較" sheetId="10" r:id="rId1"/>
    <sheet name="要求額" sheetId="9" r:id="rId2"/>
  </sheets>
  <definedNames>
    <definedName name="_xlnm.Print_Area" localSheetId="1">要求額!$A$1:$I$131</definedName>
    <definedName name="_xlnm.Print_Area" localSheetId="0">'要求額（款・項別）元予算比較'!$A$1:$E$61</definedName>
  </definedNames>
  <calcPr calcId="162913"/>
</workbook>
</file>

<file path=xl/calcChain.xml><?xml version="1.0" encoding="utf-8"?>
<calcChain xmlns="http://schemas.openxmlformats.org/spreadsheetml/2006/main">
  <c r="D56" i="10" l="1"/>
  <c r="G123" i="9"/>
  <c r="C60" i="10" s="1"/>
  <c r="E60" i="10" s="1"/>
  <c r="G121" i="9"/>
  <c r="C59" i="10" s="1"/>
  <c r="E59" i="10" s="1"/>
  <c r="G119" i="9"/>
  <c r="C58" i="10" s="1"/>
  <c r="E58" i="10" s="1"/>
  <c r="G117" i="9"/>
  <c r="C57" i="10" s="1"/>
  <c r="E57" i="10" s="1"/>
  <c r="D41" i="10"/>
  <c r="G96" i="9"/>
  <c r="C46" i="10" s="1"/>
  <c r="E46" i="10" s="1"/>
  <c r="G94" i="9"/>
  <c r="C45" i="10" s="1"/>
  <c r="E45" i="10" s="1"/>
  <c r="G92" i="9"/>
  <c r="C44" i="10" s="1"/>
  <c r="E44" i="10" s="1"/>
  <c r="G90" i="9"/>
  <c r="C43" i="10" s="1"/>
  <c r="E43" i="10" s="1"/>
  <c r="G88" i="9"/>
  <c r="C42" i="10" s="1"/>
  <c r="E42" i="10" s="1"/>
  <c r="G67" i="9"/>
  <c r="C26" i="10" s="1"/>
  <c r="G64" i="9"/>
  <c r="C25" i="10" s="1"/>
  <c r="E25" i="10" s="1"/>
  <c r="G60" i="9"/>
  <c r="C24" i="10" s="1"/>
  <c r="E24" i="10" s="1"/>
  <c r="G54" i="9"/>
  <c r="C23" i="10" s="1"/>
  <c r="E23" i="10" s="1"/>
  <c r="D22" i="10"/>
  <c r="G22" i="9"/>
  <c r="C12" i="10" s="1"/>
  <c r="E12" i="10" s="1"/>
  <c r="G20" i="9"/>
  <c r="C11" i="10" s="1"/>
  <c r="D10" i="10"/>
  <c r="D16" i="10"/>
  <c r="D33" i="10" s="1"/>
  <c r="D50" i="10" s="1"/>
  <c r="C16" i="10"/>
  <c r="C33" i="10" s="1"/>
  <c r="C50" i="10" s="1"/>
  <c r="G116" i="9" l="1"/>
  <c r="E56" i="10"/>
  <c r="C56" i="10"/>
  <c r="E41" i="10"/>
  <c r="C41" i="10"/>
  <c r="G87" i="9"/>
  <c r="G53" i="9"/>
  <c r="G19" i="9"/>
  <c r="G31" i="9"/>
  <c r="G73" i="9" l="1"/>
  <c r="G33" i="9"/>
  <c r="G11" i="9"/>
  <c r="E26" i="10" l="1"/>
  <c r="C22" i="10"/>
  <c r="E22" i="10" s="1"/>
  <c r="E11" i="10"/>
  <c r="C10" i="10"/>
  <c r="E10" i="10" s="1"/>
  <c r="G103" i="9"/>
  <c r="G49" i="9"/>
  <c r="G45" i="9"/>
  <c r="G7" i="9"/>
  <c r="D51" i="10"/>
  <c r="D61" i="10" s="1"/>
  <c r="D34" i="10"/>
  <c r="D47" i="10" s="1"/>
  <c r="G114" i="9"/>
  <c r="C55" i="10" s="1"/>
  <c r="G112" i="9"/>
  <c r="C54" i="10" s="1"/>
  <c r="E54" i="10" s="1"/>
  <c r="G83" i="9"/>
  <c r="C39" i="10" s="1"/>
  <c r="G81" i="9"/>
  <c r="C38" i="10" s="1"/>
  <c r="E38" i="10" s="1"/>
  <c r="G79" i="9"/>
  <c r="C37" i="10" s="1"/>
  <c r="G77" i="9"/>
  <c r="C36" i="10" s="1"/>
  <c r="G75" i="9"/>
  <c r="G17" i="9"/>
  <c r="E37" i="10" l="1"/>
  <c r="C52" i="10"/>
  <c r="E39" i="10"/>
  <c r="G6" i="9"/>
  <c r="G28" i="9" s="1"/>
  <c r="C35" i="10"/>
  <c r="E35" i="10" s="1"/>
  <c r="E36" i="10"/>
  <c r="G101" i="9"/>
  <c r="C8" i="10"/>
  <c r="E8" i="10" s="1"/>
  <c r="G51" i="9"/>
  <c r="C21" i="10" s="1"/>
  <c r="D6" i="10"/>
  <c r="D13" i="10" s="1"/>
  <c r="C20" i="10"/>
  <c r="C19" i="10"/>
  <c r="G85" i="9"/>
  <c r="C40" i="10" s="1"/>
  <c r="G110" i="9"/>
  <c r="C53" i="10" s="1"/>
  <c r="E53" i="10" s="1"/>
  <c r="C18" i="10"/>
  <c r="C9" i="10"/>
  <c r="C7" i="10"/>
  <c r="D17" i="10"/>
  <c r="D27" i="10" s="1"/>
  <c r="G102" i="9" l="1"/>
  <c r="G125" i="9" s="1"/>
  <c r="C34" i="10"/>
  <c r="C47" i="10" s="1"/>
  <c r="E47" i="10" s="1"/>
  <c r="G74" i="9"/>
  <c r="G98" i="9" s="1"/>
  <c r="G32" i="9"/>
  <c r="G69" i="9" s="1"/>
  <c r="E55" i="10"/>
  <c r="E40" i="10"/>
  <c r="E34" i="10" s="1"/>
  <c r="E21" i="10"/>
  <c r="E20" i="10"/>
  <c r="E19" i="10"/>
  <c r="E18" i="10"/>
  <c r="E9" i="10"/>
  <c r="E52" i="10"/>
  <c r="C17" i="10"/>
  <c r="C6" i="10"/>
  <c r="E7" i="10"/>
  <c r="E17" i="10" l="1"/>
  <c r="C27" i="10"/>
  <c r="E27" i="10" s="1"/>
  <c r="E6" i="10"/>
  <c r="C13" i="10"/>
  <c r="E13" i="10" s="1"/>
  <c r="E51" i="10"/>
  <c r="C51" i="10"/>
  <c r="C61" i="10" s="1"/>
  <c r="E61" i="10" s="1"/>
</calcChain>
</file>

<file path=xl/sharedStrings.xml><?xml version="1.0" encoding="utf-8"?>
<sst xmlns="http://schemas.openxmlformats.org/spreadsheetml/2006/main" count="374" uniqueCount="185">
  <si>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</si>
  <si>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</si>
  <si>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</si>
  <si>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</si>
  <si>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</si>
  <si>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</si>
  <si>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</si>
  <si>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</si>
  <si>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営業収益</t>
    <rPh sb="0" eb="2">
      <t>エイギョウ</t>
    </rPh>
    <rPh sb="2" eb="4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</si>
  <si>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</si>
  <si>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</si>
  <si>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特別利益</t>
    <rPh sb="0" eb="2">
      <t>トクベツ</t>
    </rPh>
    <rPh sb="2" eb="4">
      <t>リエキ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</si>
  <si>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</si>
  <si>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営業費用</t>
    <rPh sb="0" eb="2">
      <t>エイギョウ</t>
    </rPh>
    <rPh sb="2" eb="4">
      <t>ヒヨウ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</si>
  <si>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</si>
  <si>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</si>
  <si>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</si>
  <si>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</si>
  <si>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</si>
  <si>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</si>
  <si>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</si>
  <si>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</si>
  <si>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</si>
  <si>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</si>
  <si>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</si>
  <si>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</si>
  <si>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</si>
  <si>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</si>
  <si>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</si>
  <si>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</si>
  <si>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</si>
  <si>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</si>
  <si>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</si>
  <si>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</si>
  <si>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３</t>
    <phoneticPr fontId="1"/>
  </si>
  <si>
    <t>２</t>
    <phoneticPr fontId="1"/>
  </si>
  <si>
    <t>雑支出</t>
    <rPh sb="0" eb="1">
      <t>ザツ</t>
    </rPh>
    <rPh sb="1" eb="3">
      <t>シシュツ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</si>
  <si>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</si>
  <si>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</si>
  <si>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</si>
  <si>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</si>
  <si>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</si>
  <si>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</si>
  <si>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</si>
  <si>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</si>
  <si>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</si>
  <si>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</si>
  <si>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</si>
  <si>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</si>
  <si>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</si>
  <si>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</si>
  <si>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いたします。</t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</si>
  <si>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</si>
  <si>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下水道事業会計要求額</t>
    <rPh sb="0" eb="1">
      <t>シタ</t>
    </rPh>
    <rPh sb="1" eb="3">
      <t>スイドウ</t>
    </rPh>
    <rPh sb="3" eb="5">
      <t>ジギョウ</t>
    </rPh>
    <rPh sb="5" eb="7">
      <t>カイケイ</t>
    </rPh>
    <rPh sb="7" eb="9">
      <t>ヨウキュウ</t>
    </rPh>
    <rPh sb="9" eb="10">
      <t>ガク</t>
    </rPh>
    <phoneticPr fontId="1"/>
  </si>
  <si>
    <t>雨水処理負担金</t>
    <rPh sb="0" eb="2">
      <t>ウスイ</t>
    </rPh>
    <rPh sb="2" eb="4">
      <t>ショリ</t>
    </rPh>
    <rPh sb="4" eb="7">
      <t>フタンキン</t>
    </rPh>
    <phoneticPr fontId="1"/>
  </si>
  <si>
    <t>一般会計負担金（雨水）</t>
    <rPh sb="0" eb="2">
      <t>イッパン</t>
    </rPh>
    <rPh sb="2" eb="4">
      <t>カイケイ</t>
    </rPh>
    <rPh sb="4" eb="6">
      <t>フタン</t>
    </rPh>
    <rPh sb="6" eb="7">
      <t>キン</t>
    </rPh>
    <rPh sb="8" eb="10">
      <t>ウスイ</t>
    </rPh>
    <phoneticPr fontId="1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</si>
  <si>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</si>
  <si>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</si>
  <si>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</si>
  <si>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1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</si>
  <si>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1"/>
  </si>
  <si>
    <t>1</t>
    <phoneticPr fontId="1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</si>
  <si>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1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</si>
  <si>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1"/>
  </si>
  <si>
    <t>汚水ポンプ場費</t>
    <rPh sb="0" eb="2">
      <t>オスイ</t>
    </rPh>
    <rPh sb="5" eb="6">
      <t>ジョウ</t>
    </rPh>
    <rPh sb="6" eb="7">
      <t>ヒ</t>
    </rPh>
    <phoneticPr fontId="1"/>
  </si>
  <si>
    <t>雨水ポンプ場費</t>
    <rPh sb="0" eb="2">
      <t>ウスイ</t>
    </rPh>
    <rPh sb="5" eb="6">
      <t>ジョウ</t>
    </rPh>
    <rPh sb="6" eb="7">
      <t>ヒ</t>
    </rPh>
    <phoneticPr fontId="1"/>
  </si>
  <si>
    <t>調整池費</t>
    <rPh sb="0" eb="2">
      <t>チョウセイ</t>
    </rPh>
    <rPh sb="2" eb="3">
      <t>イケ</t>
    </rPh>
    <rPh sb="3" eb="4">
      <t>ヒ</t>
    </rPh>
    <phoneticPr fontId="1"/>
  </si>
  <si>
    <t>流域下水道
維持管理費</t>
    <rPh sb="0" eb="2">
      <t>リュウイキ</t>
    </rPh>
    <rPh sb="2" eb="5">
      <t>ゲスイドウ</t>
    </rPh>
    <rPh sb="6" eb="8">
      <t>イジ</t>
    </rPh>
    <rPh sb="8" eb="11">
      <t>カンリヒ</t>
    </rPh>
    <phoneticPr fontId="1"/>
  </si>
  <si>
    <t>普及促進費</t>
    <rPh sb="0" eb="2">
      <t>フキュウ</t>
    </rPh>
    <rPh sb="2" eb="4">
      <t>ソクシン</t>
    </rPh>
    <rPh sb="4" eb="5">
      <t>ヒ</t>
    </rPh>
    <phoneticPr fontId="1"/>
  </si>
  <si>
    <t>業務費</t>
    <rPh sb="0" eb="2">
      <t>ギョウム</t>
    </rPh>
    <rPh sb="2" eb="3">
      <t>ヒ</t>
    </rPh>
    <phoneticPr fontId="1"/>
  </si>
  <si>
    <t>総係費</t>
    <rPh sb="0" eb="1">
      <t>ソウ</t>
    </rPh>
    <rPh sb="1" eb="2">
      <t>カカリ</t>
    </rPh>
    <rPh sb="2" eb="3">
      <t>ヒ</t>
    </rPh>
    <phoneticPr fontId="1"/>
  </si>
  <si>
    <t>10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</si>
  <si>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</si>
  <si>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</si>
  <si>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</si>
  <si>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</si>
  <si>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</si>
  <si>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支払利息及び
企業債取扱諸費</t>
    <rPh sb="0" eb="2">
      <t>シハライ</t>
    </rPh>
    <rPh sb="2" eb="4">
      <t>リソク</t>
    </rPh>
    <rPh sb="4" eb="5">
      <t>オヨ</t>
    </rPh>
    <rPh sb="7" eb="9">
      <t>キギョウ</t>
    </rPh>
    <rPh sb="9" eb="10">
      <t>サイ</t>
    </rPh>
    <rPh sb="10" eb="12">
      <t>トリアツカイ</t>
    </rPh>
    <rPh sb="12" eb="13">
      <t>モロ</t>
    </rPh>
    <rPh sb="13" eb="14">
      <t>ヒ</t>
    </rPh>
    <phoneticPr fontId="1"/>
  </si>
  <si>
    <t>その他特別損失</t>
    <rPh sb="2" eb="3">
      <t>ホカ</t>
    </rPh>
    <rPh sb="3" eb="4">
      <t>トク</t>
    </rPh>
    <rPh sb="4" eb="5">
      <t>ベツ</t>
    </rPh>
    <rPh sb="5" eb="7">
      <t>ソンシツ</t>
    </rPh>
    <phoneticPr fontId="1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</si>
  <si>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1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</si>
  <si>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</si>
  <si>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</si>
  <si>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企業債</t>
    <rPh sb="0" eb="2">
      <t>キギョウ</t>
    </rPh>
    <rPh sb="2" eb="3">
      <t>サイ</t>
    </rPh>
    <phoneticPr fontId="1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</si>
  <si>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</si>
  <si>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</si>
  <si>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一般会計負担金（基準内）</t>
    <rPh sb="0" eb="2">
      <t>イッパン</t>
    </rPh>
    <rPh sb="2" eb="4">
      <t>カイケイ</t>
    </rPh>
    <rPh sb="4" eb="6">
      <t>フタン</t>
    </rPh>
    <rPh sb="6" eb="7">
      <t>キン</t>
    </rPh>
    <rPh sb="8" eb="11">
      <t>キジュンナイ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</si>
  <si>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</si>
  <si>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一般会計補助金（基準外）</t>
    <rPh sb="0" eb="2">
      <t>イッパン</t>
    </rPh>
    <rPh sb="2" eb="4">
      <t>カイケイ</t>
    </rPh>
    <rPh sb="4" eb="6">
      <t>ホジョ</t>
    </rPh>
    <rPh sb="6" eb="7">
      <t>キン</t>
    </rPh>
    <rPh sb="8" eb="10">
      <t>キジュン</t>
    </rPh>
    <rPh sb="10" eb="11">
      <t>ガイ</t>
    </rPh>
    <phoneticPr fontId="1"/>
  </si>
  <si>
    <t>国庫補助金</t>
    <rPh sb="0" eb="2">
      <t>コッコ</t>
    </rPh>
    <rPh sb="2" eb="5">
      <t>ホジョキン</t>
    </rPh>
    <phoneticPr fontId="1"/>
  </si>
  <si>
    <t>２</t>
    <phoneticPr fontId="1"/>
  </si>
  <si>
    <t>３</t>
    <phoneticPr fontId="1"/>
  </si>
  <si>
    <t>４</t>
    <phoneticPr fontId="1"/>
  </si>
  <si>
    <t>１</t>
    <phoneticPr fontId="1"/>
  </si>
  <si>
    <t>１</t>
    <phoneticPr fontId="1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</si>
  <si>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1"/>
  </si>
  <si>
    <t>５</t>
    <phoneticPr fontId="1"/>
  </si>
  <si>
    <t>負担金等</t>
    <rPh sb="0" eb="3">
      <t>フタンキン</t>
    </rPh>
    <rPh sb="3" eb="4">
      <t>トウ</t>
    </rPh>
    <phoneticPr fontId="1"/>
  </si>
  <si>
    <t>受益者負担金</t>
    <rPh sb="0" eb="3">
      <t>ジュエキシャ</t>
    </rPh>
    <rPh sb="3" eb="6">
      <t>フタンキン</t>
    </rPh>
    <phoneticPr fontId="1"/>
  </si>
  <si>
    <t>下水道事業受益者負担金</t>
    <rPh sb="0" eb="3">
      <t>ゲスイドウ</t>
    </rPh>
    <rPh sb="3" eb="5">
      <t>ジギョウ</t>
    </rPh>
    <rPh sb="5" eb="8">
      <t>ジュエキシャ</t>
    </rPh>
    <rPh sb="8" eb="11">
      <t>フタンキン</t>
    </rPh>
    <phoneticPr fontId="1"/>
  </si>
  <si>
    <t>６</t>
    <phoneticPr fontId="1"/>
  </si>
  <si>
    <t>貸付金償還金</t>
    <rPh sb="0" eb="2">
      <t>カシツケ</t>
    </rPh>
    <rPh sb="2" eb="3">
      <t>キン</t>
    </rPh>
    <rPh sb="3" eb="6">
      <t>ショウカンキン</t>
    </rPh>
    <phoneticPr fontId="1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</si>
  <si>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1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</si>
  <si>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</si>
  <si>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２</t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</si>
  <si>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</si>
  <si>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３</t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</si>
  <si>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</si>
  <si>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調整池
建設改良費</t>
    <rPh sb="0" eb="3">
      <t>チョウセイイケ</t>
    </rPh>
    <rPh sb="4" eb="6">
      <t>ケンセツ</t>
    </rPh>
    <rPh sb="6" eb="8">
      <t>カイリョウ</t>
    </rPh>
    <rPh sb="8" eb="9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</si>
  <si>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</si>
  <si>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</si>
  <si>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貸付金</t>
    <rPh sb="0" eb="2">
      <t>カシツケ</t>
    </rPh>
    <rPh sb="2" eb="3">
      <t>キン</t>
    </rPh>
    <phoneticPr fontId="1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</si>
  <si>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</si>
  <si>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</si>
  <si>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1"/>
  </si>
  <si>
    <t>４</t>
    <phoneticPr fontId="1"/>
  </si>
  <si>
    <t>その他営業収益</t>
    <rPh sb="0" eb="3">
      <t>ソノタ</t>
    </rPh>
    <rPh sb="3" eb="5">
      <t>エイギョウ</t>
    </rPh>
    <rPh sb="5" eb="7">
      <t>シュウエキ</t>
    </rPh>
    <phoneticPr fontId="1"/>
  </si>
  <si>
    <t>下水道使用料</t>
    <rPh sb="0" eb="1">
      <t>シタ</t>
    </rPh>
    <rPh sb="1" eb="3">
      <t>スイドウ</t>
    </rPh>
    <rPh sb="3" eb="5">
      <t>シヨウ</t>
    </rPh>
    <phoneticPr fontId="1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</si>
  <si>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</si>
  <si>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雨水管渠の修繕費など</t>
    <rPh sb="0" eb="2">
      <t>ウスイ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</si>
  <si>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２ 他会計負担金</t>
    <rPh sb="2" eb="3">
      <t>ホカ</t>
    </rPh>
    <rPh sb="3" eb="5">
      <t>カイケイ</t>
    </rPh>
    <rPh sb="5" eb="8">
      <t>フタンキン</t>
    </rPh>
    <phoneticPr fontId="1"/>
  </si>
  <si>
    <t>３ 他会計補助金</t>
    <rPh sb="2" eb="3">
      <t>ホカ</t>
    </rPh>
    <rPh sb="3" eb="5">
      <t>カイケイ</t>
    </rPh>
    <rPh sb="5" eb="8">
      <t>ホジョキン</t>
    </rPh>
    <phoneticPr fontId="1"/>
  </si>
  <si>
    <t>４ 国庫補助金</t>
    <rPh sb="2" eb="3">
      <t>コク</t>
    </rPh>
    <rPh sb="3" eb="4">
      <t>コ</t>
    </rPh>
    <rPh sb="4" eb="7">
      <t>ホジョキン</t>
    </rPh>
    <phoneticPr fontId="1"/>
  </si>
  <si>
    <t>５ 負担金等</t>
    <rPh sb="2" eb="5">
      <t>フタンキン</t>
    </rPh>
    <rPh sb="5" eb="6">
      <t>トウ</t>
    </rPh>
    <phoneticPr fontId="1"/>
  </si>
  <si>
    <t>６ 貸付金償還金</t>
    <rPh sb="2" eb="4">
      <t>カシツケ</t>
    </rPh>
    <rPh sb="4" eb="5">
      <t>キン</t>
    </rPh>
    <rPh sb="5" eb="8">
      <t>ショウカンキン</t>
    </rPh>
    <phoneticPr fontId="1"/>
  </si>
  <si>
    <t>１ 企業債</t>
    <rPh sb="2" eb="4">
      <t>キギョウ</t>
    </rPh>
    <rPh sb="4" eb="5">
      <t>サイ</t>
    </rPh>
    <phoneticPr fontId="1"/>
  </si>
  <si>
    <t>３ 貸付金</t>
    <rPh sb="2" eb="4">
      <t>カシツケ</t>
    </rPh>
    <rPh sb="4" eb="5">
      <t>キン</t>
    </rPh>
    <phoneticPr fontId="1"/>
  </si>
  <si>
    <t>下水道事業会計（款・項別）要求額</t>
    <rPh sb="0" eb="1">
      <t>シタ</t>
    </rPh>
    <rPh sb="1" eb="3">
      <t>スイドウ</t>
    </rPh>
    <rPh sb="3" eb="5">
      <t>ジギョウ</t>
    </rPh>
    <rPh sb="5" eb="7">
      <t>カイケイ</t>
    </rPh>
    <rPh sb="8" eb="9">
      <t>カン</t>
    </rPh>
    <rPh sb="10" eb="11">
      <t>コウ</t>
    </rPh>
    <rPh sb="11" eb="12">
      <t>ベツ</t>
    </rPh>
    <rPh sb="13" eb="16">
      <t>ヨウキュウガク</t>
    </rPh>
    <phoneticPr fontId="1"/>
  </si>
  <si>
    <t>賞与引当金繰入額など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1"/>
  </si>
  <si>
    <t>公共下水道台帳写交付手数料など</t>
    <rPh sb="0" eb="2">
      <t>コウキョウ</t>
    </rPh>
    <rPh sb="2" eb="5">
      <t>ゲスイドウ</t>
    </rPh>
    <rPh sb="5" eb="7">
      <t>ダイチョウ</t>
    </rPh>
    <rPh sb="7" eb="8">
      <t>ウツ</t>
    </rPh>
    <rPh sb="8" eb="10">
      <t>コウフ</t>
    </rPh>
    <rPh sb="10" eb="13">
      <t>テスウリョウ</t>
    </rPh>
    <phoneticPr fontId="1"/>
  </si>
  <si>
    <t>下水道使用料徴収委託料</t>
    <rPh sb="0" eb="3">
      <t>ゲスイドウ</t>
    </rPh>
    <rPh sb="3" eb="6">
      <t>シヨウリョウ</t>
    </rPh>
    <rPh sb="6" eb="8">
      <t>チョウシュウ</t>
    </rPh>
    <rPh sb="8" eb="11">
      <t>イタクリョウ</t>
    </rPh>
    <phoneticPr fontId="1"/>
  </si>
  <si>
    <t>11</t>
  </si>
  <si>
    <t>４</t>
  </si>
  <si>
    <t>５</t>
  </si>
  <si>
    <t>６</t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</si>
  <si>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"/>
  </si>
  <si>
    <t>調整池の維持管理費など</t>
    <rPh sb="0" eb="2">
      <t>チョウセイ</t>
    </rPh>
    <rPh sb="2" eb="3">
      <t>イケ</t>
    </rPh>
    <rPh sb="4" eb="6">
      <t>イジ</t>
    </rPh>
    <rPh sb="6" eb="8">
      <t>カンリ</t>
    </rPh>
    <rPh sb="8" eb="9">
      <t>ヒ</t>
    </rPh>
    <phoneticPr fontId="1"/>
  </si>
  <si>
    <t>汚水ポンプ場６箇所の維持管理費など</t>
    <rPh sb="0" eb="2">
      <t>オスイ</t>
    </rPh>
    <rPh sb="5" eb="6">
      <t>バ</t>
    </rPh>
    <rPh sb="7" eb="9">
      <t>カショ</t>
    </rPh>
    <rPh sb="10" eb="12">
      <t>イジ</t>
    </rPh>
    <rPh sb="12" eb="15">
      <t>カンリヒ</t>
    </rPh>
    <phoneticPr fontId="1"/>
  </si>
  <si>
    <t>雨水ポンプ場５箇所の維持管理費など</t>
    <rPh sb="0" eb="2">
      <t>ウスイ</t>
    </rPh>
    <rPh sb="5" eb="6">
      <t>ジョウ</t>
    </rPh>
    <rPh sb="7" eb="9">
      <t>カショ</t>
    </rPh>
    <rPh sb="10" eb="12">
      <t>イジ</t>
    </rPh>
    <rPh sb="12" eb="15">
      <t>カンリヒ</t>
    </rPh>
    <phoneticPr fontId="1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</si>
  <si>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</si>
  <si>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</si>
  <si>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下水道使用料等過年度更正</t>
    <rPh sb="0" eb="3">
      <t>ゲスイドウ</t>
    </rPh>
    <rPh sb="3" eb="6">
      <t>シヨウリョウ</t>
    </rPh>
    <rPh sb="6" eb="7">
      <t>トウ</t>
    </rPh>
    <rPh sb="7" eb="10">
      <t>カネンド</t>
    </rPh>
    <rPh sb="10" eb="12">
      <t>コウセイ</t>
    </rPh>
    <phoneticPr fontId="1"/>
  </si>
  <si>
    <t>桜田雨水ポンプ場改築設計など</t>
    <rPh sb="0" eb="2">
      <t>サクラダ</t>
    </rPh>
    <rPh sb="2" eb="4">
      <t>ウスイ</t>
    </rPh>
    <rPh sb="7" eb="8">
      <t>ジョウ</t>
    </rPh>
    <rPh sb="8" eb="10">
      <t>カイチク</t>
    </rPh>
    <rPh sb="10" eb="12">
      <t>セッケイ</t>
    </rPh>
    <phoneticPr fontId="1"/>
  </si>
  <si>
    <t>令和３年度
要求額</t>
    <rPh sb="0" eb="2">
      <t>レイワ</t>
    </rPh>
    <rPh sb="3" eb="4">
      <t>ネン</t>
    </rPh>
    <rPh sb="4" eb="5">
      <t>ド</t>
    </rPh>
    <rPh sb="5" eb="7">
      <t>ヘイネンド</t>
    </rPh>
    <rPh sb="6" eb="9">
      <t>ヨウキュウガク</t>
    </rPh>
    <phoneticPr fontId="1"/>
  </si>
  <si>
    <t>令和２年度
当初予算額</t>
    <rPh sb="0" eb="2">
      <t>レイワ</t>
    </rPh>
    <rPh sb="3" eb="5">
      <t>ネンド</t>
    </rPh>
    <rPh sb="4" eb="5">
      <t>ド</t>
    </rPh>
    <rPh sb="5" eb="7">
      <t>ヘイネンド</t>
    </rPh>
    <rPh sb="6" eb="8">
      <t>トウショ</t>
    </rPh>
    <rPh sb="8" eb="10">
      <t>ヨサン</t>
    </rPh>
    <rPh sb="10" eb="11">
      <t>ガク</t>
    </rPh>
    <phoneticPr fontId="1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</si>
  <si>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1"/>
  </si>
  <si>
    <t>使用料</t>
    <rPh sb="0" eb="3">
      <t>シヨウリョウ</t>
    </rPh>
    <phoneticPr fontId="1"/>
  </si>
  <si>
    <t>公共下水道事業収益</t>
    <rPh sb="0" eb="2">
      <t>コウキョウ</t>
    </rPh>
    <rPh sb="2" eb="5">
      <t>ゲスイドウ</t>
    </rPh>
    <rPh sb="5" eb="7">
      <t>ジギョウ</t>
    </rPh>
    <rPh sb="7" eb="9">
      <t>シュウエキ</t>
    </rPh>
    <phoneticPr fontId="1"/>
  </si>
  <si>
    <t>公共下水道事業費用</t>
    <rPh sb="0" eb="2">
      <t>コウキョウ</t>
    </rPh>
    <rPh sb="2" eb="3">
      <t>シタ</t>
    </rPh>
    <rPh sb="3" eb="5">
      <t>スイドウ</t>
    </rPh>
    <rPh sb="5" eb="7">
      <t>ジギョウ</t>
    </rPh>
    <rPh sb="7" eb="9">
      <t>ヒヨウ</t>
    </rPh>
    <phoneticPr fontId="1"/>
  </si>
  <si>
    <t>公共下水道事業資本的収入</t>
    <rPh sb="0" eb="7">
      <t>コウキョウゲスイドウジギョウ</t>
    </rPh>
    <rPh sb="7" eb="10">
      <t>シホンテキ</t>
    </rPh>
    <rPh sb="10" eb="12">
      <t>シュウニュウ</t>
    </rPh>
    <phoneticPr fontId="1"/>
  </si>
  <si>
    <t>公共下水道事業資本的支出</t>
    <rPh sb="0" eb="7">
      <t>コウキョウゲスイドウジギョウ</t>
    </rPh>
    <rPh sb="7" eb="10">
      <t>シホンテキ</t>
    </rPh>
    <rPh sb="10" eb="12">
      <t>シシュツ</t>
    </rPh>
    <phoneticPr fontId="1"/>
  </si>
  <si>
    <t>農業集落排水事業収益</t>
    <rPh sb="0" eb="6">
      <t>ノウギョウシュウラクハイスイ</t>
    </rPh>
    <rPh sb="6" eb="8">
      <t>ジギョウ</t>
    </rPh>
    <rPh sb="8" eb="10">
      <t>シュウエキ</t>
    </rPh>
    <phoneticPr fontId="1"/>
  </si>
  <si>
    <t>農業集落排水使用料</t>
    <rPh sb="0" eb="6">
      <t>ノウギョウシュウラクハイスイ</t>
    </rPh>
    <rPh sb="6" eb="8">
      <t>シヨウ</t>
    </rPh>
    <phoneticPr fontId="1"/>
  </si>
  <si>
    <t>処理施設使用料</t>
    <rPh sb="0" eb="7">
      <t>ショリシセツシヨウリョウ</t>
    </rPh>
    <phoneticPr fontId="1"/>
  </si>
  <si>
    <t>農業集落排水事業費用</t>
    <rPh sb="0" eb="6">
      <t>ノウギョウシュウラクハイスイ</t>
    </rPh>
    <rPh sb="6" eb="8">
      <t>ジギョウ</t>
    </rPh>
    <rPh sb="8" eb="10">
      <t>ヒヨウ</t>
    </rPh>
    <phoneticPr fontId="1"/>
  </si>
  <si>
    <t>２</t>
    <phoneticPr fontId="1"/>
  </si>
  <si>
    <t>処理場費</t>
    <rPh sb="0" eb="2">
      <t>ショリ</t>
    </rPh>
    <rPh sb="2" eb="3">
      <t>ジョウ</t>
    </rPh>
    <rPh sb="3" eb="4">
      <t>ヒ</t>
    </rPh>
    <phoneticPr fontId="1"/>
  </si>
  <si>
    <t>農業集落排水使用料徴収委託料</t>
    <rPh sb="0" eb="6">
      <t>ノウギョウシュウラクハイスイ</t>
    </rPh>
    <rPh sb="6" eb="9">
      <t>シヨウリョウ</t>
    </rPh>
    <rPh sb="9" eb="11">
      <t>チョウシュウ</t>
    </rPh>
    <rPh sb="11" eb="14">
      <t>イタクリョウ</t>
    </rPh>
    <phoneticPr fontId="1"/>
  </si>
  <si>
    <t>処理場の維持管理費など</t>
    <rPh sb="0" eb="3">
      <t>ショリジョウ</t>
    </rPh>
    <rPh sb="4" eb="6">
      <t>イジ</t>
    </rPh>
    <rPh sb="6" eb="9">
      <t>カンリヒ</t>
    </rPh>
    <phoneticPr fontId="1"/>
  </si>
  <si>
    <t>その他特別損失</t>
    <rPh sb="2" eb="3">
      <t>タ</t>
    </rPh>
    <rPh sb="3" eb="7">
      <t>トクベツソンシツ</t>
    </rPh>
    <phoneticPr fontId="1"/>
  </si>
  <si>
    <t>当年度賞与引当金繰入額など</t>
    <rPh sb="0" eb="3">
      <t>トウネンド</t>
    </rPh>
    <rPh sb="3" eb="5">
      <t>ショウヨ</t>
    </rPh>
    <rPh sb="5" eb="7">
      <t>ヒキアテ</t>
    </rPh>
    <rPh sb="7" eb="8">
      <t>キン</t>
    </rPh>
    <rPh sb="8" eb="10">
      <t>クリイレ</t>
    </rPh>
    <rPh sb="10" eb="11">
      <t>ガク</t>
    </rPh>
    <phoneticPr fontId="1"/>
  </si>
  <si>
    <t>農業集落排水事業資本的収入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シュウニュウ</t>
    </rPh>
    <phoneticPr fontId="1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</si>
  <si>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1"/>
  </si>
  <si>
    <t>受益者分担金</t>
    <rPh sb="0" eb="3">
      <t>ジュエキシャ</t>
    </rPh>
    <rPh sb="3" eb="6">
      <t>ブンタンキン</t>
    </rPh>
    <phoneticPr fontId="1"/>
  </si>
  <si>
    <t>農業集落排水事業債など</t>
    <rPh sb="0" eb="6">
      <t>ノウギョウシュウラクハイスイ</t>
    </rPh>
    <rPh sb="6" eb="8">
      <t>ジギョウ</t>
    </rPh>
    <rPh sb="8" eb="9">
      <t>サイ</t>
    </rPh>
    <phoneticPr fontId="1"/>
  </si>
  <si>
    <t>農業集落排水事業資本的支出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シシュツ</t>
    </rPh>
    <phoneticPr fontId="1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</si>
  <si>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1"/>
  </si>
  <si>
    <t>東田調整池実施設計</t>
    <rPh sb="0" eb="2">
      <t>ヒガシダ</t>
    </rPh>
    <rPh sb="2" eb="4">
      <t>チョウセイ</t>
    </rPh>
    <rPh sb="4" eb="5">
      <t>イケ</t>
    </rPh>
    <rPh sb="5" eb="7">
      <t>ジッシ</t>
    </rPh>
    <rPh sb="7" eb="9">
      <t>セッケイ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</si>
  <si>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</si>
  <si>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</si>
  <si>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３ 国庫補助金</t>
    <rPh sb="2" eb="3">
      <t>コク</t>
    </rPh>
    <rPh sb="3" eb="4">
      <t>コ</t>
    </rPh>
    <rPh sb="4" eb="7">
      <t>ホジョキン</t>
    </rPh>
    <phoneticPr fontId="1"/>
  </si>
  <si>
    <t>４ 負担金等</t>
    <rPh sb="2" eb="5">
      <t>フタンキン</t>
    </rPh>
    <rPh sb="5" eb="6">
      <t>トウ</t>
    </rPh>
    <phoneticPr fontId="1"/>
  </si>
  <si>
    <t>５ 貸付金償還金</t>
    <rPh sb="2" eb="4">
      <t>カシツケ</t>
    </rPh>
    <rPh sb="4" eb="5">
      <t>キン</t>
    </rPh>
    <rPh sb="5" eb="8">
      <t>ショウカンキン</t>
    </rPh>
    <phoneticPr fontId="1"/>
  </si>
  <si>
    <t>調整池水面使用料など</t>
    <rPh sb="0" eb="3">
      <t>チョウセイイケ</t>
    </rPh>
    <rPh sb="3" eb="5">
      <t>スイメン</t>
    </rPh>
    <rPh sb="5" eb="8">
      <t>シヨウリョウ</t>
    </rPh>
    <phoneticPr fontId="1"/>
  </si>
  <si>
    <t>長期借入金支払利息</t>
    <rPh sb="0" eb="2">
      <t>チョウキ</t>
    </rPh>
    <rPh sb="2" eb="4">
      <t>カリイレ</t>
    </rPh>
    <rPh sb="4" eb="5">
      <t>キン</t>
    </rPh>
    <rPh sb="5" eb="7">
      <t>シハライ</t>
    </rPh>
    <rPh sb="7" eb="9">
      <t>リソク</t>
    </rPh>
    <phoneticPr fontId="1"/>
  </si>
  <si>
    <t>農山漁村地域整備交付金</t>
    <rPh sb="0" eb="4">
      <t>ノウサンギョソン</t>
    </rPh>
    <rPh sb="2" eb="4">
      <t>ギョソン</t>
    </rPh>
    <rPh sb="4" eb="6">
      <t>チイキ</t>
    </rPh>
    <rPh sb="6" eb="8">
      <t>セイビ</t>
    </rPh>
    <rPh sb="8" eb="11">
      <t>コウフキン</t>
    </rPh>
    <phoneticPr fontId="1"/>
  </si>
  <si>
    <t>太田袋地区全体設計</t>
    <rPh sb="0" eb="3">
      <t>オオタブクロ</t>
    </rPh>
    <rPh sb="3" eb="5">
      <t>チク</t>
    </rPh>
    <rPh sb="5" eb="7">
      <t>ゼンタイ</t>
    </rPh>
    <rPh sb="7" eb="9">
      <t>セッケイ</t>
    </rPh>
    <phoneticPr fontId="1"/>
  </si>
  <si>
    <t>下新井中継ポンプ場耐震詳細診断など</t>
    <rPh sb="0" eb="3">
      <t>シモアライ</t>
    </rPh>
    <rPh sb="3" eb="5">
      <t>チュウケイ</t>
    </rPh>
    <rPh sb="8" eb="9">
      <t>ジョウ</t>
    </rPh>
    <rPh sb="9" eb="11">
      <t>タイシン</t>
    </rPh>
    <rPh sb="11" eb="13">
      <t>ショウサイ</t>
    </rPh>
    <rPh sb="13" eb="15">
      <t>シンダン</t>
    </rPh>
    <phoneticPr fontId="1"/>
  </si>
  <si>
    <t>２ 農業集落排水
　 事業収益</t>
    <rPh sb="2" eb="4">
      <t>ノウギョウ</t>
    </rPh>
    <rPh sb="4" eb="6">
      <t>シュウラク</t>
    </rPh>
    <rPh sb="6" eb="8">
      <t>ハイスイ</t>
    </rPh>
    <rPh sb="11" eb="13">
      <t>ジギョウ</t>
    </rPh>
    <rPh sb="13" eb="15">
      <t>シュウエキ</t>
    </rPh>
    <phoneticPr fontId="1"/>
  </si>
  <si>
    <t>２ 農業集落排水
   事業費用</t>
    <rPh sb="2" eb="8">
      <t>ノウギョウシュウラクハイスイ</t>
    </rPh>
    <rPh sb="12" eb="14">
      <t>ジギョウ</t>
    </rPh>
    <rPh sb="14" eb="16">
      <t>ヒヨウ</t>
    </rPh>
    <phoneticPr fontId="1"/>
  </si>
  <si>
    <t>１ 公共下水道事
   業収益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シュウエキ</t>
    </rPh>
    <phoneticPr fontId="1"/>
  </si>
  <si>
    <t>１ 公共下水道事
   業費用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ヒヨウ</t>
    </rPh>
    <phoneticPr fontId="1"/>
  </si>
  <si>
    <t>１ 公共下水道事
   業資本的収入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シュウニュウ</t>
    </rPh>
    <phoneticPr fontId="1"/>
  </si>
  <si>
    <t>２ 農業集落排水
   事業資本的収
   入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オサム</t>
    </rPh>
    <rPh sb="22" eb="23">
      <t>ニュウ</t>
    </rPh>
    <phoneticPr fontId="1"/>
  </si>
  <si>
    <t>１ 公共下水道事
   業資本的支出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シシュツ</t>
    </rPh>
    <phoneticPr fontId="1"/>
  </si>
  <si>
    <t>２ 農業集落排水
   事業資本的支
   出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シ</t>
    </rPh>
    <rPh sb="22" eb="23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</si>
</sst>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shrinkToFit="1"/>
    </xf>
    <xf numFmtId="0" fontId="2" fillId="0" borderId="6" xfId="0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4" xfId="0" applyFont="1" applyBorder="1"/>
    <xf numFmtId="176" fontId="2" fillId="2" borderId="6" xfId="0" applyNumberFormat="1" applyFont="1" applyFill="1" applyBorder="1"/>
    <xf numFmtId="176" fontId="2" fillId="2" borderId="0" xfId="0" applyNumberFormat="1" applyFont="1" applyFill="1" applyBorder="1"/>
    <xf numFmtId="49" fontId="2" fillId="0" borderId="10" xfId="0" applyNumberFormat="1" applyFont="1" applyBorder="1"/>
    <xf numFmtId="49" fontId="2" fillId="0" borderId="9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11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top" shrinkToFit="1"/>
    </xf>
    <xf numFmtId="0" fontId="2" fillId="0" borderId="4" xfId="0" applyFont="1" applyBorder="1" applyAlignment="1">
      <alignment wrapText="1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center" wrapText="1" shrinkToFit="1"/>
    </xf>
    <xf numFmtId="49" fontId="2" fillId="0" borderId="2" xfId="0" applyNumberFormat="1" applyFont="1" applyBorder="1" applyAlignment="1">
      <alignment vertical="center" wrapText="1" shrinkToFit="1"/>
    </xf>
    <xf numFmtId="177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177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78" fontId="2" fillId="0" borderId="4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 wrapText="1" shrinkToFit="1"/>
    </xf>
    <xf numFmtId="0" fontId="2" fillId="0" borderId="13" xfId="0" applyFont="1" applyBorder="1" applyAlignment="1">
      <alignment vertical="top" wrapText="1" shrinkToFit="1"/>
    </xf>
    <xf numFmtId="0" fontId="2" fillId="0" borderId="15" xfId="0" applyFont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top" wrapText="1" shrinkToFit="1"/>
    </xf>
    <xf numFmtId="49" fontId="3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top" wrapText="1" shrinkToFit="1"/>
    </xf>
    <xf numFmtId="49" fontId="2" fillId="0" borderId="7" xfId="0" applyNumberFormat="1" applyFont="1" applyFill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7" xfId="0" applyNumberFormat="1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vertical="top" wrapText="1" shrinkToFit="1"/>
    </xf>
    <xf numFmtId="49" fontId="2" fillId="0" borderId="7" xfId="0" applyNumberFormat="1" applyFont="1" applyBorder="1" applyAlignment="1">
      <alignment vertical="top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BreakPreview" zoomScaleNormal="100" zoomScaleSheetLayoutView="100" workbookViewId="0">
      <selection activeCell="C8" sqref="C8"/>
    </sheetView>
  </sheetViews>
  <sheetFormatPr defaultRowHeight="12" x14ac:dyDescent="0.15"/>
  <cols>
    <col min="1" max="1" width="15.375" style="16" customWidth="1"/>
    <col min="2" max="2" width="15.25" style="16" customWidth="1"/>
    <col min="3" max="4" width="16.625" style="16" customWidth="1"/>
    <col min="5" max="5" width="16.625" style="88" customWidth="1"/>
    <col min="6" max="16384" width="9" style="16"/>
  </cols>
  <sheetData>
    <row r="1" spans="1:5" ht="17.25" x14ac:dyDescent="0.15">
      <c r="A1" s="97" t="s">
        <v>126</v>
      </c>
      <c r="B1" s="97"/>
      <c r="C1" s="97"/>
      <c r="D1" s="97"/>
      <c r="E1" s="97"/>
    </row>
    <row r="3" spans="1:5" x14ac:dyDescent="0.15">
      <c r="A3" s="98" t="s">
        <v>32</v>
      </c>
      <c r="B3" s="98"/>
      <c r="C3" s="98"/>
      <c r="D3" s="98"/>
      <c r="E3" s="98"/>
    </row>
    <row r="4" spans="1:5" x14ac:dyDescent="0.15">
      <c r="A4" s="16" t="s">
        <v>37</v>
      </c>
      <c r="E4" s="78" t="s">
        <v>31</v>
      </c>
    </row>
    <row r="5" spans="1:5" ht="24" customHeight="1" x14ac:dyDescent="0.15">
      <c r="A5" s="79" t="s">
        <v>4</v>
      </c>
      <c r="B5" s="79" t="s">
        <v>5</v>
      </c>
      <c r="C5" s="80" t="s">
        <v>142</v>
      </c>
      <c r="D5" s="80" t="s">
        <v>143</v>
      </c>
      <c r="E5" s="81" t="s">
        <v>33</v>
      </c>
    </row>
    <row r="6" spans="1:5" ht="24" customHeight="1" x14ac:dyDescent="0.15">
      <c r="A6" s="99" t="s">
        <v>179</v>
      </c>
      <c r="B6" s="82"/>
      <c r="C6" s="93">
        <f>SUM(C7:C9)</f>
        <v>3747813</v>
      </c>
      <c r="D6" s="93">
        <f>SUM(D7:D9)</f>
        <v>3922770</v>
      </c>
      <c r="E6" s="93">
        <f>C6-D6</f>
        <v>-174957</v>
      </c>
    </row>
    <row r="7" spans="1:5" ht="24" customHeight="1" x14ac:dyDescent="0.15">
      <c r="A7" s="100"/>
      <c r="B7" s="82" t="s">
        <v>39</v>
      </c>
      <c r="C7" s="93">
        <f>要求額!G7</f>
        <v>1822297</v>
      </c>
      <c r="D7" s="93">
        <v>1834535</v>
      </c>
      <c r="E7" s="93">
        <f t="shared" ref="E7:E55" si="0">C7-D7</f>
        <v>-12238</v>
      </c>
    </row>
    <row r="8" spans="1:5" ht="24" customHeight="1" x14ac:dyDescent="0.15">
      <c r="A8" s="23"/>
      <c r="B8" s="82" t="s">
        <v>40</v>
      </c>
      <c r="C8" s="93">
        <f>要求額!G11</f>
        <v>1925515</v>
      </c>
      <c r="D8" s="93">
        <v>2088234</v>
      </c>
      <c r="E8" s="93">
        <f t="shared" si="0"/>
        <v>-162719</v>
      </c>
    </row>
    <row r="9" spans="1:5" ht="24" customHeight="1" x14ac:dyDescent="0.15">
      <c r="A9" s="83"/>
      <c r="B9" s="82" t="s">
        <v>41</v>
      </c>
      <c r="C9" s="93">
        <f>要求額!G17</f>
        <v>1</v>
      </c>
      <c r="D9" s="93">
        <v>1</v>
      </c>
      <c r="E9" s="93">
        <f t="shared" si="0"/>
        <v>0</v>
      </c>
    </row>
    <row r="10" spans="1:5" ht="24" customHeight="1" x14ac:dyDescent="0.15">
      <c r="A10" s="99" t="s">
        <v>177</v>
      </c>
      <c r="B10" s="82"/>
      <c r="C10" s="93">
        <f>SUM(C11:C12)</f>
        <v>860171</v>
      </c>
      <c r="D10" s="93">
        <f>SUM(D11:D12)</f>
        <v>0</v>
      </c>
      <c r="E10" s="93">
        <f>C10-D10</f>
        <v>860171</v>
      </c>
    </row>
    <row r="11" spans="1:5" ht="24" customHeight="1" x14ac:dyDescent="0.15">
      <c r="A11" s="100"/>
      <c r="B11" s="82" t="s">
        <v>39</v>
      </c>
      <c r="C11" s="93">
        <f>要求額!G20</f>
        <v>157110</v>
      </c>
      <c r="D11" s="93">
        <v>0</v>
      </c>
      <c r="E11" s="93">
        <f t="shared" ref="E11:E13" si="1">C11-D11</f>
        <v>157110</v>
      </c>
    </row>
    <row r="12" spans="1:5" ht="24" customHeight="1" x14ac:dyDescent="0.15">
      <c r="A12" s="85"/>
      <c r="B12" s="82" t="s">
        <v>40</v>
      </c>
      <c r="C12" s="93">
        <f>要求額!G22</f>
        <v>703061</v>
      </c>
      <c r="D12" s="93">
        <v>0</v>
      </c>
      <c r="E12" s="93">
        <f t="shared" si="1"/>
        <v>703061</v>
      </c>
    </row>
    <row r="13" spans="1:5" ht="24" customHeight="1" x14ac:dyDescent="0.15">
      <c r="A13" s="95" t="s">
        <v>168</v>
      </c>
      <c r="B13" s="96"/>
      <c r="C13" s="93">
        <f>C6+C10</f>
        <v>4607984</v>
      </c>
      <c r="D13" s="93">
        <f t="shared" ref="D13" si="2">D6+D10</f>
        <v>3922770</v>
      </c>
      <c r="E13" s="93">
        <f t="shared" si="1"/>
        <v>685214</v>
      </c>
    </row>
    <row r="14" spans="1:5" x14ac:dyDescent="0.15">
      <c r="A14" s="24"/>
      <c r="B14" s="86"/>
      <c r="C14" s="87"/>
      <c r="D14" s="87"/>
      <c r="E14" s="87"/>
    </row>
    <row r="15" spans="1:5" x14ac:dyDescent="0.15">
      <c r="A15" s="16" t="s">
        <v>38</v>
      </c>
      <c r="E15" s="78" t="s">
        <v>31</v>
      </c>
    </row>
    <row r="16" spans="1:5" ht="24" customHeight="1" x14ac:dyDescent="0.15">
      <c r="A16" s="79" t="s">
        <v>4</v>
      </c>
      <c r="B16" s="79" t="s">
        <v>5</v>
      </c>
      <c r="C16" s="80" t="str">
        <f>C5</f>
        <v>令和３年度
要求額</v>
      </c>
      <c r="D16" s="80" t="str">
        <f>D5</f>
        <v>令和２年度
当初予算額</v>
      </c>
      <c r="E16" s="81" t="s">
        <v>33</v>
      </c>
    </row>
    <row r="17" spans="1:5" ht="24" customHeight="1" x14ac:dyDescent="0.15">
      <c r="A17" s="101" t="s">
        <v>180</v>
      </c>
      <c r="B17" s="82"/>
      <c r="C17" s="93">
        <f>SUM(C18:C21)</f>
        <v>3719943</v>
      </c>
      <c r="D17" s="93">
        <f>SUM(D18:D21)</f>
        <v>3798683</v>
      </c>
      <c r="E17" s="93">
        <f t="shared" si="0"/>
        <v>-78740</v>
      </c>
    </row>
    <row r="18" spans="1:5" ht="24" customHeight="1" x14ac:dyDescent="0.15">
      <c r="A18" s="102"/>
      <c r="B18" s="20" t="s">
        <v>42</v>
      </c>
      <c r="C18" s="93">
        <f>要求額!G33</f>
        <v>3472708</v>
      </c>
      <c r="D18" s="93">
        <v>3522133</v>
      </c>
      <c r="E18" s="93">
        <f t="shared" si="0"/>
        <v>-49425</v>
      </c>
    </row>
    <row r="19" spans="1:5" ht="24" customHeight="1" x14ac:dyDescent="0.15">
      <c r="A19" s="89"/>
      <c r="B19" s="20" t="s">
        <v>43</v>
      </c>
      <c r="C19" s="93">
        <f>要求額!G45</f>
        <v>241935</v>
      </c>
      <c r="D19" s="93">
        <v>271250</v>
      </c>
      <c r="E19" s="93">
        <f t="shared" si="0"/>
        <v>-29315</v>
      </c>
    </row>
    <row r="20" spans="1:5" ht="24" customHeight="1" x14ac:dyDescent="0.15">
      <c r="A20" s="89"/>
      <c r="B20" s="20" t="s">
        <v>44</v>
      </c>
      <c r="C20" s="93">
        <f>要求額!G49</f>
        <v>300</v>
      </c>
      <c r="D20" s="93">
        <v>300</v>
      </c>
      <c r="E20" s="93">
        <f t="shared" si="0"/>
        <v>0</v>
      </c>
    </row>
    <row r="21" spans="1:5" ht="24" customHeight="1" x14ac:dyDescent="0.15">
      <c r="A21" s="90"/>
      <c r="B21" s="20" t="s">
        <v>45</v>
      </c>
      <c r="C21" s="93">
        <f>要求額!G51</f>
        <v>5000</v>
      </c>
      <c r="D21" s="93">
        <v>5000</v>
      </c>
      <c r="E21" s="93">
        <f t="shared" si="0"/>
        <v>0</v>
      </c>
    </row>
    <row r="22" spans="1:5" ht="24" customHeight="1" x14ac:dyDescent="0.15">
      <c r="A22" s="101" t="s">
        <v>178</v>
      </c>
      <c r="B22" s="82"/>
      <c r="C22" s="93">
        <f>SUM(C23:C26)</f>
        <v>815314</v>
      </c>
      <c r="D22" s="93">
        <f>SUM(D23:D26)</f>
        <v>0</v>
      </c>
      <c r="E22" s="93">
        <f t="shared" ref="E22:E27" si="3">C22-D22</f>
        <v>815314</v>
      </c>
    </row>
    <row r="23" spans="1:5" ht="24" customHeight="1" x14ac:dyDescent="0.15">
      <c r="A23" s="102"/>
      <c r="B23" s="20" t="s">
        <v>42</v>
      </c>
      <c r="C23" s="93">
        <f>要求額!G54</f>
        <v>727466</v>
      </c>
      <c r="D23" s="93">
        <v>0</v>
      </c>
      <c r="E23" s="93">
        <f t="shared" si="3"/>
        <v>727466</v>
      </c>
    </row>
    <row r="24" spans="1:5" ht="24" customHeight="1" x14ac:dyDescent="0.15">
      <c r="A24" s="84"/>
      <c r="B24" s="20" t="s">
        <v>43</v>
      </c>
      <c r="C24" s="93">
        <f>要求額!G60</f>
        <v>69896</v>
      </c>
      <c r="D24" s="93">
        <v>0</v>
      </c>
      <c r="E24" s="93">
        <f t="shared" si="3"/>
        <v>69896</v>
      </c>
    </row>
    <row r="25" spans="1:5" ht="24" customHeight="1" x14ac:dyDescent="0.15">
      <c r="A25" s="84"/>
      <c r="B25" s="20" t="s">
        <v>44</v>
      </c>
      <c r="C25" s="93">
        <f>要求額!G64</f>
        <v>12952</v>
      </c>
      <c r="D25" s="93">
        <v>0</v>
      </c>
      <c r="E25" s="93">
        <f t="shared" si="3"/>
        <v>12952</v>
      </c>
    </row>
    <row r="26" spans="1:5" ht="24" customHeight="1" x14ac:dyDescent="0.15">
      <c r="A26" s="85"/>
      <c r="B26" s="20" t="s">
        <v>45</v>
      </c>
      <c r="C26" s="93">
        <f>要求額!G67</f>
        <v>5000</v>
      </c>
      <c r="D26" s="93">
        <v>0</v>
      </c>
      <c r="E26" s="93">
        <f t="shared" si="3"/>
        <v>5000</v>
      </c>
    </row>
    <row r="27" spans="1:5" ht="24" customHeight="1" x14ac:dyDescent="0.15">
      <c r="A27" s="95" t="s">
        <v>168</v>
      </c>
      <c r="B27" s="96"/>
      <c r="C27" s="93">
        <f>C17+C22</f>
        <v>4535257</v>
      </c>
      <c r="D27" s="93">
        <f>D17+D22</f>
        <v>3798683</v>
      </c>
      <c r="E27" s="93">
        <f t="shared" si="3"/>
        <v>736574</v>
      </c>
    </row>
    <row r="28" spans="1:5" x14ac:dyDescent="0.15">
      <c r="C28" s="88"/>
      <c r="D28" s="88"/>
    </row>
    <row r="29" spans="1:5" x14ac:dyDescent="0.15">
      <c r="C29" s="88"/>
      <c r="D29" s="88"/>
    </row>
    <row r="30" spans="1:5" x14ac:dyDescent="0.15">
      <c r="C30" s="88"/>
      <c r="D30" s="88"/>
    </row>
    <row r="31" spans="1:5" x14ac:dyDescent="0.15">
      <c r="A31" s="98" t="s">
        <v>29</v>
      </c>
      <c r="B31" s="98"/>
      <c r="C31" s="98"/>
      <c r="D31" s="98"/>
      <c r="E31" s="98"/>
    </row>
    <row r="32" spans="1:5" x14ac:dyDescent="0.15">
      <c r="A32" s="16" t="s">
        <v>37</v>
      </c>
      <c r="E32" s="78" t="s">
        <v>31</v>
      </c>
    </row>
    <row r="33" spans="1:5" ht="24" customHeight="1" x14ac:dyDescent="0.15">
      <c r="A33" s="79" t="s">
        <v>4</v>
      </c>
      <c r="B33" s="79" t="s">
        <v>5</v>
      </c>
      <c r="C33" s="80" t="str">
        <f>C16</f>
        <v>令和３年度
要求額</v>
      </c>
      <c r="D33" s="80" t="str">
        <f>D16</f>
        <v>令和２年度
当初予算額</v>
      </c>
      <c r="E33" s="81" t="s">
        <v>33</v>
      </c>
    </row>
    <row r="34" spans="1:5" ht="24" customHeight="1" x14ac:dyDescent="0.15">
      <c r="A34" s="101" t="s">
        <v>181</v>
      </c>
      <c r="B34" s="82"/>
      <c r="C34" s="93">
        <f>SUM(C35:C40)</f>
        <v>2188522</v>
      </c>
      <c r="D34" s="93">
        <f t="shared" ref="D34:E34" si="4">SUM(D35:D40)</f>
        <v>1857012</v>
      </c>
      <c r="E34" s="93">
        <f t="shared" si="4"/>
        <v>331510</v>
      </c>
    </row>
    <row r="35" spans="1:5" ht="24" customHeight="1" x14ac:dyDescent="0.15">
      <c r="A35" s="102"/>
      <c r="B35" s="20" t="s">
        <v>124</v>
      </c>
      <c r="C35" s="93">
        <f>要求額!G75</f>
        <v>1599600</v>
      </c>
      <c r="D35" s="93">
        <v>1439000</v>
      </c>
      <c r="E35" s="93">
        <f t="shared" si="0"/>
        <v>160600</v>
      </c>
    </row>
    <row r="36" spans="1:5" ht="24" customHeight="1" x14ac:dyDescent="0.15">
      <c r="A36" s="84"/>
      <c r="B36" s="20" t="s">
        <v>119</v>
      </c>
      <c r="C36" s="93">
        <f>要求額!G77</f>
        <v>59869</v>
      </c>
      <c r="D36" s="93">
        <v>55562</v>
      </c>
      <c r="E36" s="93">
        <f t="shared" si="0"/>
        <v>4307</v>
      </c>
    </row>
    <row r="37" spans="1:5" ht="24" customHeight="1" x14ac:dyDescent="0.15">
      <c r="A37" s="84"/>
      <c r="B37" s="20" t="s">
        <v>120</v>
      </c>
      <c r="C37" s="93">
        <f>要求額!G79</f>
        <v>293173</v>
      </c>
      <c r="D37" s="93">
        <v>210183</v>
      </c>
      <c r="E37" s="93">
        <f t="shared" si="0"/>
        <v>82990</v>
      </c>
    </row>
    <row r="38" spans="1:5" ht="24" customHeight="1" x14ac:dyDescent="0.15">
      <c r="A38" s="84"/>
      <c r="B38" s="20" t="s">
        <v>121</v>
      </c>
      <c r="C38" s="93">
        <f>要求額!G81</f>
        <v>208000</v>
      </c>
      <c r="D38" s="93">
        <v>112000</v>
      </c>
      <c r="E38" s="93">
        <f t="shared" si="0"/>
        <v>96000</v>
      </c>
    </row>
    <row r="39" spans="1:5" ht="24" customHeight="1" x14ac:dyDescent="0.15">
      <c r="A39" s="84"/>
      <c r="B39" s="20" t="s">
        <v>122</v>
      </c>
      <c r="C39" s="93">
        <f>要求額!G83</f>
        <v>26960</v>
      </c>
      <c r="D39" s="93">
        <v>38967</v>
      </c>
      <c r="E39" s="93">
        <f t="shared" si="0"/>
        <v>-12007</v>
      </c>
    </row>
    <row r="40" spans="1:5" ht="24" customHeight="1" x14ac:dyDescent="0.15">
      <c r="A40" s="85"/>
      <c r="B40" s="20" t="s">
        <v>123</v>
      </c>
      <c r="C40" s="93">
        <f>要求額!G85</f>
        <v>920</v>
      </c>
      <c r="D40" s="93">
        <v>1300</v>
      </c>
      <c r="E40" s="93">
        <f t="shared" si="0"/>
        <v>-380</v>
      </c>
    </row>
    <row r="41" spans="1:5" ht="24" customHeight="1" x14ac:dyDescent="0.15">
      <c r="A41" s="101" t="s">
        <v>182</v>
      </c>
      <c r="B41" s="82"/>
      <c r="C41" s="93">
        <f>SUM(C42:C46)</f>
        <v>202142</v>
      </c>
      <c r="D41" s="93">
        <f>SUM(D42:D46)</f>
        <v>0</v>
      </c>
      <c r="E41" s="93">
        <f>SUM(E42:E46)</f>
        <v>202142</v>
      </c>
    </row>
    <row r="42" spans="1:5" ht="24" customHeight="1" x14ac:dyDescent="0.15">
      <c r="A42" s="102"/>
      <c r="B42" s="20" t="s">
        <v>124</v>
      </c>
      <c r="C42" s="93">
        <f>要求額!G88</f>
        <v>185100</v>
      </c>
      <c r="D42" s="93">
        <v>0</v>
      </c>
      <c r="E42" s="93">
        <f t="shared" ref="E42:E47" si="5">C42-D42</f>
        <v>185100</v>
      </c>
    </row>
    <row r="43" spans="1:5" ht="24" customHeight="1" x14ac:dyDescent="0.15">
      <c r="A43" s="84"/>
      <c r="B43" s="20" t="s">
        <v>119</v>
      </c>
      <c r="C43" s="93">
        <f>要求額!G90</f>
        <v>4395</v>
      </c>
      <c r="D43" s="93">
        <v>0</v>
      </c>
      <c r="E43" s="93">
        <f t="shared" si="5"/>
        <v>4395</v>
      </c>
    </row>
    <row r="44" spans="1:5" ht="24" customHeight="1" x14ac:dyDescent="0.15">
      <c r="A44" s="84"/>
      <c r="B44" s="20" t="s">
        <v>169</v>
      </c>
      <c r="C44" s="93">
        <f>要求額!G92</f>
        <v>8000</v>
      </c>
      <c r="D44" s="93">
        <v>0</v>
      </c>
      <c r="E44" s="93">
        <f t="shared" si="5"/>
        <v>8000</v>
      </c>
    </row>
    <row r="45" spans="1:5" ht="24" customHeight="1" x14ac:dyDescent="0.15">
      <c r="A45" s="84"/>
      <c r="B45" s="20" t="s">
        <v>170</v>
      </c>
      <c r="C45" s="93">
        <f>要求額!G94</f>
        <v>4627</v>
      </c>
      <c r="D45" s="93">
        <v>0</v>
      </c>
      <c r="E45" s="93">
        <f t="shared" si="5"/>
        <v>4627</v>
      </c>
    </row>
    <row r="46" spans="1:5" ht="24" customHeight="1" x14ac:dyDescent="0.15">
      <c r="A46" s="85"/>
      <c r="B46" s="20" t="s">
        <v>171</v>
      </c>
      <c r="C46" s="93">
        <f>要求額!G96</f>
        <v>20</v>
      </c>
      <c r="D46" s="93">
        <v>0</v>
      </c>
      <c r="E46" s="93">
        <f t="shared" si="5"/>
        <v>20</v>
      </c>
    </row>
    <row r="47" spans="1:5" ht="24" customHeight="1" x14ac:dyDescent="0.15">
      <c r="A47" s="95" t="s">
        <v>168</v>
      </c>
      <c r="B47" s="96"/>
      <c r="C47" s="93">
        <f>C34+C41</f>
        <v>2390664</v>
      </c>
      <c r="D47" s="93">
        <f>D34+D41</f>
        <v>1857012</v>
      </c>
      <c r="E47" s="93">
        <f t="shared" si="5"/>
        <v>533652</v>
      </c>
    </row>
    <row r="48" spans="1:5" x14ac:dyDescent="0.15">
      <c r="C48" s="88"/>
      <c r="D48" s="88"/>
    </row>
    <row r="49" spans="1:5" x14ac:dyDescent="0.15">
      <c r="A49" s="16" t="s">
        <v>38</v>
      </c>
      <c r="E49" s="78" t="s">
        <v>31</v>
      </c>
    </row>
    <row r="50" spans="1:5" ht="24" customHeight="1" x14ac:dyDescent="0.15">
      <c r="A50" s="79" t="s">
        <v>4</v>
      </c>
      <c r="B50" s="79" t="s">
        <v>5</v>
      </c>
      <c r="C50" s="80" t="str">
        <f>C33</f>
        <v>令和３年度
要求額</v>
      </c>
      <c r="D50" s="80" t="str">
        <f>D33</f>
        <v>令和２年度
当初予算額</v>
      </c>
      <c r="E50" s="81" t="s">
        <v>33</v>
      </c>
    </row>
    <row r="51" spans="1:5" ht="24" customHeight="1" x14ac:dyDescent="0.15">
      <c r="A51" s="101" t="s">
        <v>183</v>
      </c>
      <c r="B51" s="82"/>
      <c r="C51" s="93">
        <f>SUM(C52:C55)</f>
        <v>2948709</v>
      </c>
      <c r="D51" s="93">
        <f t="shared" ref="D51:E51" si="6">SUM(D52:D55)</f>
        <v>2706762</v>
      </c>
      <c r="E51" s="93">
        <f t="shared" si="6"/>
        <v>241947</v>
      </c>
    </row>
    <row r="52" spans="1:5" ht="24" customHeight="1" x14ac:dyDescent="0.15">
      <c r="A52" s="102"/>
      <c r="B52" s="82" t="s">
        <v>46</v>
      </c>
      <c r="C52" s="93">
        <f>要求額!G103</f>
        <v>1163787</v>
      </c>
      <c r="D52" s="93">
        <v>1047525</v>
      </c>
      <c r="E52" s="93">
        <f t="shared" si="0"/>
        <v>116262</v>
      </c>
    </row>
    <row r="53" spans="1:5" ht="24" customHeight="1" x14ac:dyDescent="0.15">
      <c r="A53" s="91"/>
      <c r="B53" s="82" t="s">
        <v>47</v>
      </c>
      <c r="C53" s="93">
        <f>要求額!G110</f>
        <v>1777922</v>
      </c>
      <c r="D53" s="93">
        <v>1652237</v>
      </c>
      <c r="E53" s="93">
        <f t="shared" si="0"/>
        <v>125685</v>
      </c>
    </row>
    <row r="54" spans="1:5" ht="24" customHeight="1" x14ac:dyDescent="0.15">
      <c r="A54" s="91"/>
      <c r="B54" s="82" t="s">
        <v>125</v>
      </c>
      <c r="C54" s="93">
        <f>要求額!G112</f>
        <v>2000</v>
      </c>
      <c r="D54" s="93">
        <v>2000</v>
      </c>
      <c r="E54" s="93">
        <f t="shared" si="0"/>
        <v>0</v>
      </c>
    </row>
    <row r="55" spans="1:5" ht="24" customHeight="1" x14ac:dyDescent="0.15">
      <c r="A55" s="92"/>
      <c r="B55" s="82" t="s">
        <v>45</v>
      </c>
      <c r="C55" s="93">
        <f>要求額!G114</f>
        <v>5000</v>
      </c>
      <c r="D55" s="93">
        <v>5000</v>
      </c>
      <c r="E55" s="93">
        <f t="shared" si="0"/>
        <v>0</v>
      </c>
    </row>
    <row r="56" spans="1:5" ht="24" customHeight="1" x14ac:dyDescent="0.15">
      <c r="A56" s="101" t="s">
        <v>184</v>
      </c>
      <c r="B56" s="82"/>
      <c r="C56" s="93">
        <f>SUM(C57:C60)</f>
        <v>425713</v>
      </c>
      <c r="D56" s="93">
        <f t="shared" ref="D56:E56" si="7">SUM(D57:D60)</f>
        <v>0</v>
      </c>
      <c r="E56" s="93">
        <f t="shared" si="7"/>
        <v>425713</v>
      </c>
    </row>
    <row r="57" spans="1:5" ht="24" customHeight="1" x14ac:dyDescent="0.15">
      <c r="A57" s="102"/>
      <c r="B57" s="82" t="s">
        <v>46</v>
      </c>
      <c r="C57" s="93">
        <f>要求額!G117</f>
        <v>17952</v>
      </c>
      <c r="D57" s="93">
        <v>0</v>
      </c>
      <c r="E57" s="93">
        <f t="shared" ref="E57:E61" si="8">C57-D57</f>
        <v>17952</v>
      </c>
    </row>
    <row r="58" spans="1:5" ht="24" customHeight="1" x14ac:dyDescent="0.15">
      <c r="A58" s="23"/>
      <c r="B58" s="82" t="s">
        <v>47</v>
      </c>
      <c r="C58" s="93">
        <f>要求額!G119</f>
        <v>402261</v>
      </c>
      <c r="D58" s="93">
        <v>0</v>
      </c>
      <c r="E58" s="93">
        <f t="shared" si="8"/>
        <v>402261</v>
      </c>
    </row>
    <row r="59" spans="1:5" ht="24" customHeight="1" x14ac:dyDescent="0.15">
      <c r="A59" s="23"/>
      <c r="B59" s="82" t="s">
        <v>125</v>
      </c>
      <c r="C59" s="93">
        <f>要求額!G121</f>
        <v>500</v>
      </c>
      <c r="D59" s="93">
        <v>0</v>
      </c>
      <c r="E59" s="93">
        <f t="shared" si="8"/>
        <v>500</v>
      </c>
    </row>
    <row r="60" spans="1:5" ht="24" customHeight="1" x14ac:dyDescent="0.15">
      <c r="A60" s="83"/>
      <c r="B60" s="82" t="s">
        <v>45</v>
      </c>
      <c r="C60" s="93">
        <f>要求額!G123</f>
        <v>5000</v>
      </c>
      <c r="D60" s="93">
        <v>0</v>
      </c>
      <c r="E60" s="93">
        <f t="shared" si="8"/>
        <v>5000</v>
      </c>
    </row>
    <row r="61" spans="1:5" ht="24" customHeight="1" x14ac:dyDescent="0.15">
      <c r="A61" s="95" t="s">
        <v>168</v>
      </c>
      <c r="B61" s="96"/>
      <c r="C61" s="93">
        <f>C51+C56</f>
        <v>3374422</v>
      </c>
      <c r="D61" s="93">
        <f>D51+D56</f>
        <v>2706762</v>
      </c>
      <c r="E61" s="93">
        <f t="shared" si="8"/>
        <v>667660</v>
      </c>
    </row>
  </sheetData>
  <mergeCells count="15">
    <mergeCell ref="A47:B47"/>
    <mergeCell ref="A61:B61"/>
    <mergeCell ref="A1:E1"/>
    <mergeCell ref="A3:E3"/>
    <mergeCell ref="A31:E31"/>
    <mergeCell ref="A13:B13"/>
    <mergeCell ref="A27:B27"/>
    <mergeCell ref="A6:A7"/>
    <mergeCell ref="A10:A11"/>
    <mergeCell ref="A17:A18"/>
    <mergeCell ref="A22:A23"/>
    <mergeCell ref="A34:A35"/>
    <mergeCell ref="A41:A42"/>
    <mergeCell ref="A51:A52"/>
    <mergeCell ref="A56:A5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abSelected="1" view="pageBreakPreview" zoomScaleNormal="75" zoomScaleSheetLayoutView="100" workbookViewId="0">
      <selection activeCell="C5" sqref="C5:D5"/>
    </sheetView>
  </sheetViews>
  <sheetFormatPr defaultRowHeight="17.100000000000001" customHeight="1" x14ac:dyDescent="0.15"/>
  <cols>
    <col min="1" max="1" width="2" style="1" customWidth="1"/>
    <col min="2" max="2" width="12.5" style="1" customWidth="1"/>
    <col min="3" max="3" width="2" style="1" customWidth="1"/>
    <col min="4" max="4" width="12.125" style="1" customWidth="1"/>
    <col min="5" max="5" width="2.625" style="1" customWidth="1"/>
    <col min="6" max="6" width="15.125" style="1" customWidth="1"/>
    <col min="7" max="7" width="15.625" style="2" customWidth="1"/>
    <col min="8" max="8" width="24.75" style="3" customWidth="1"/>
    <col min="9" max="9" width="2.125" style="3" customWidth="1"/>
    <col min="10" max="16384" width="9" style="3"/>
  </cols>
  <sheetData>
    <row r="1" spans="1:13" ht="17.100000000000001" customHeight="1" x14ac:dyDescent="0.15">
      <c r="A1" s="103" t="s">
        <v>53</v>
      </c>
      <c r="B1" s="103"/>
      <c r="C1" s="103"/>
      <c r="D1" s="103"/>
      <c r="E1" s="103"/>
      <c r="F1" s="103"/>
      <c r="G1" s="103"/>
      <c r="H1" s="103"/>
      <c r="I1" s="103"/>
    </row>
    <row r="2" spans="1:13" ht="17.100000000000001" customHeight="1" x14ac:dyDescent="0.15">
      <c r="A2" s="53"/>
      <c r="B2" s="53"/>
      <c r="C2" s="53"/>
      <c r="D2" s="53"/>
      <c r="E2" s="53"/>
      <c r="F2" s="53"/>
      <c r="G2" s="53"/>
      <c r="H2" s="53"/>
      <c r="I2" s="53"/>
    </row>
    <row r="3" spans="1:13" ht="17.100000000000001" customHeight="1" x14ac:dyDescent="0.15">
      <c r="A3" s="105" t="s">
        <v>28</v>
      </c>
      <c r="B3" s="106"/>
      <c r="C3" s="106"/>
      <c r="D3" s="106"/>
      <c r="E3" s="106"/>
      <c r="F3" s="106"/>
      <c r="G3" s="106"/>
      <c r="H3" s="106"/>
      <c r="I3" s="106"/>
    </row>
    <row r="4" spans="1:13" ht="17.100000000000001" customHeight="1" x14ac:dyDescent="0.15">
      <c r="B4" s="4" t="s">
        <v>20</v>
      </c>
      <c r="I4" s="5" t="s">
        <v>31</v>
      </c>
    </row>
    <row r="5" spans="1:13" s="8" customFormat="1" ht="27.95" customHeight="1" x14ac:dyDescent="0.15">
      <c r="A5" s="104" t="s">
        <v>4</v>
      </c>
      <c r="B5" s="104"/>
      <c r="C5" s="104" t="s">
        <v>5</v>
      </c>
      <c r="D5" s="104"/>
      <c r="E5" s="104" t="s">
        <v>6</v>
      </c>
      <c r="F5" s="104"/>
      <c r="G5" s="54" t="s">
        <v>142</v>
      </c>
      <c r="H5" s="107" t="s">
        <v>7</v>
      </c>
      <c r="I5" s="108"/>
      <c r="J5" s="6"/>
      <c r="K5" s="7"/>
      <c r="L5" s="7"/>
      <c r="M5" s="7"/>
    </row>
    <row r="6" spans="1:13" s="16" customFormat="1" ht="17.100000000000001" customHeight="1" x14ac:dyDescent="0.15">
      <c r="A6" s="57" t="s">
        <v>21</v>
      </c>
      <c r="B6" s="118" t="s">
        <v>146</v>
      </c>
      <c r="C6" s="11"/>
      <c r="D6" s="12"/>
      <c r="E6" s="11"/>
      <c r="F6" s="12"/>
      <c r="G6" s="94">
        <f>SUM(G7:G18)/2</f>
        <v>3747813</v>
      </c>
      <c r="H6" s="13"/>
      <c r="I6" s="55"/>
      <c r="J6" s="14"/>
      <c r="K6" s="15"/>
      <c r="L6" s="15"/>
      <c r="M6" s="15"/>
    </row>
    <row r="7" spans="1:13" s="16" customFormat="1" ht="17.100000000000001" customHeight="1" x14ac:dyDescent="0.15">
      <c r="A7" s="17"/>
      <c r="B7" s="119"/>
      <c r="C7" s="9" t="s">
        <v>21</v>
      </c>
      <c r="D7" s="19" t="s">
        <v>8</v>
      </c>
      <c r="E7" s="11"/>
      <c r="F7" s="12"/>
      <c r="G7" s="94">
        <f>SUM(G8:G10)</f>
        <v>1822297</v>
      </c>
      <c r="H7" s="21"/>
      <c r="I7" s="20"/>
      <c r="J7" s="14"/>
      <c r="K7" s="15"/>
      <c r="L7" s="15"/>
      <c r="M7" s="15"/>
    </row>
    <row r="8" spans="1:13" s="16" customFormat="1" ht="17.100000000000001" customHeight="1" x14ac:dyDescent="0.15">
      <c r="A8" s="17"/>
      <c r="B8" s="18"/>
      <c r="C8" s="17"/>
      <c r="D8" s="18"/>
      <c r="E8" s="22" t="s">
        <v>21</v>
      </c>
      <c r="F8" s="19" t="s">
        <v>145</v>
      </c>
      <c r="G8" s="94">
        <v>1405482</v>
      </c>
      <c r="H8" s="21" t="s">
        <v>116</v>
      </c>
      <c r="I8" s="20"/>
      <c r="J8" s="23"/>
      <c r="K8" s="24"/>
      <c r="L8" s="24"/>
      <c r="M8" s="24"/>
    </row>
    <row r="9" spans="1:13" s="16" customFormat="1" ht="17.100000000000001" customHeight="1" x14ac:dyDescent="0.15">
      <c r="A9" s="17"/>
      <c r="B9" s="18"/>
      <c r="C9" s="17"/>
      <c r="D9" s="18"/>
      <c r="E9" s="11" t="s">
        <v>22</v>
      </c>
      <c r="F9" s="12" t="s">
        <v>54</v>
      </c>
      <c r="G9" s="94">
        <v>416459</v>
      </c>
      <c r="H9" s="21" t="s">
        <v>55</v>
      </c>
      <c r="I9" s="20"/>
      <c r="J9" s="23"/>
      <c r="K9" s="24"/>
      <c r="L9" s="24"/>
      <c r="M9" s="24"/>
    </row>
    <row r="10" spans="1:13" s="16" customFormat="1" ht="17.100000000000001" customHeight="1" x14ac:dyDescent="0.15">
      <c r="A10" s="17"/>
      <c r="B10" s="18"/>
      <c r="C10" s="17"/>
      <c r="D10" s="18"/>
      <c r="E10" s="22" t="s">
        <v>23</v>
      </c>
      <c r="F10" s="10" t="s">
        <v>115</v>
      </c>
      <c r="G10" s="94">
        <v>356</v>
      </c>
      <c r="H10" s="21" t="s">
        <v>128</v>
      </c>
      <c r="I10" s="20"/>
      <c r="J10" s="23"/>
      <c r="K10" s="24"/>
      <c r="L10" s="24"/>
      <c r="M10" s="24"/>
    </row>
    <row r="11" spans="1:13" s="16" customFormat="1" ht="17.100000000000001" customHeight="1" x14ac:dyDescent="0.15">
      <c r="A11" s="17"/>
      <c r="B11" s="18"/>
      <c r="C11" s="9" t="s">
        <v>22</v>
      </c>
      <c r="D11" s="19" t="s">
        <v>10</v>
      </c>
      <c r="E11" s="11"/>
      <c r="F11" s="12"/>
      <c r="G11" s="94">
        <f>SUM(G12:G16)</f>
        <v>1925515</v>
      </c>
      <c r="H11" s="21"/>
      <c r="I11" s="20"/>
      <c r="J11" s="14"/>
      <c r="K11" s="15"/>
      <c r="L11" s="15"/>
      <c r="M11" s="15"/>
    </row>
    <row r="12" spans="1:13" s="16" customFormat="1" ht="17.100000000000001" customHeight="1" x14ac:dyDescent="0.15">
      <c r="A12" s="17"/>
      <c r="B12" s="18"/>
      <c r="C12" s="17"/>
      <c r="D12" s="18"/>
      <c r="E12" s="9" t="s">
        <v>92</v>
      </c>
      <c r="F12" s="10" t="s">
        <v>56</v>
      </c>
      <c r="G12" s="94">
        <v>0</v>
      </c>
      <c r="H12" s="21"/>
      <c r="I12" s="20"/>
      <c r="J12" s="23"/>
      <c r="K12" s="24"/>
      <c r="L12" s="24"/>
      <c r="M12" s="24"/>
    </row>
    <row r="13" spans="1:13" s="16" customFormat="1" ht="17.100000000000001" customHeight="1" x14ac:dyDescent="0.15">
      <c r="A13" s="17"/>
      <c r="B13" s="18"/>
      <c r="C13" s="17"/>
      <c r="D13" s="18"/>
      <c r="E13" s="9" t="s">
        <v>21</v>
      </c>
      <c r="F13" s="19" t="s">
        <v>57</v>
      </c>
      <c r="G13" s="94">
        <v>717293</v>
      </c>
      <c r="H13" s="21" t="s">
        <v>59</v>
      </c>
      <c r="I13" s="20"/>
      <c r="J13" s="23"/>
      <c r="K13" s="24"/>
      <c r="L13" s="24"/>
      <c r="M13" s="24"/>
    </row>
    <row r="14" spans="1:13" s="16" customFormat="1" ht="17.100000000000001" customHeight="1" x14ac:dyDescent="0.15">
      <c r="A14" s="17"/>
      <c r="B14" s="18"/>
      <c r="C14" s="17"/>
      <c r="D14" s="18"/>
      <c r="E14" s="9" t="s">
        <v>103</v>
      </c>
      <c r="F14" s="19" t="s">
        <v>58</v>
      </c>
      <c r="G14" s="94">
        <v>133551</v>
      </c>
      <c r="H14" s="21" t="s">
        <v>60</v>
      </c>
      <c r="I14" s="20"/>
      <c r="J14" s="23"/>
      <c r="K14" s="24"/>
      <c r="L14" s="24"/>
      <c r="M14" s="24"/>
    </row>
    <row r="15" spans="1:13" s="16" customFormat="1" ht="17.100000000000001" customHeight="1" x14ac:dyDescent="0.15">
      <c r="A15" s="17"/>
      <c r="B15" s="18"/>
      <c r="C15" s="17"/>
      <c r="D15" s="18"/>
      <c r="E15" s="9" t="s">
        <v>34</v>
      </c>
      <c r="F15" s="19" t="s">
        <v>52</v>
      </c>
      <c r="G15" s="94">
        <v>1067867</v>
      </c>
      <c r="H15" s="21"/>
      <c r="I15" s="20"/>
      <c r="J15" s="23"/>
      <c r="K15" s="24"/>
      <c r="L15" s="24"/>
      <c r="M15" s="24"/>
    </row>
    <row r="16" spans="1:13" s="16" customFormat="1" ht="17.100000000000001" customHeight="1" x14ac:dyDescent="0.15">
      <c r="A16" s="17"/>
      <c r="B16" s="18"/>
      <c r="C16" s="17"/>
      <c r="D16" s="18"/>
      <c r="E16" s="9" t="s">
        <v>30</v>
      </c>
      <c r="F16" s="19" t="s">
        <v>9</v>
      </c>
      <c r="G16" s="94">
        <v>6804</v>
      </c>
      <c r="H16" s="21" t="s">
        <v>172</v>
      </c>
      <c r="I16" s="20"/>
      <c r="J16" s="23"/>
      <c r="K16" s="24"/>
      <c r="L16" s="24"/>
      <c r="M16" s="24"/>
    </row>
    <row r="17" spans="1:14" s="16" customFormat="1" ht="17.100000000000001" customHeight="1" x14ac:dyDescent="0.15">
      <c r="A17" s="17"/>
      <c r="B17" s="18"/>
      <c r="C17" s="9" t="s">
        <v>23</v>
      </c>
      <c r="D17" s="19" t="s">
        <v>11</v>
      </c>
      <c r="E17" s="11"/>
      <c r="F17" s="12"/>
      <c r="G17" s="94">
        <f>G18</f>
        <v>1</v>
      </c>
      <c r="H17" s="21"/>
      <c r="I17" s="20"/>
      <c r="J17" s="14"/>
      <c r="K17" s="15"/>
      <c r="L17" s="15"/>
      <c r="M17" s="15"/>
    </row>
    <row r="18" spans="1:14" s="16" customFormat="1" ht="17.100000000000001" customHeight="1" x14ac:dyDescent="0.15">
      <c r="A18" s="25"/>
      <c r="B18" s="26"/>
      <c r="C18" s="25"/>
      <c r="D18" s="26"/>
      <c r="E18" s="11" t="s">
        <v>93</v>
      </c>
      <c r="F18" s="27" t="s">
        <v>12</v>
      </c>
      <c r="G18" s="94">
        <v>1</v>
      </c>
      <c r="H18" s="28"/>
      <c r="I18" s="55"/>
    </row>
    <row r="19" spans="1:14" s="16" customFormat="1" ht="17.100000000000001" customHeight="1" x14ac:dyDescent="0.15">
      <c r="A19" s="57" t="s">
        <v>22</v>
      </c>
      <c r="B19" s="118" t="s">
        <v>150</v>
      </c>
      <c r="C19" s="11"/>
      <c r="D19" s="12"/>
      <c r="E19" s="11"/>
      <c r="F19" s="12"/>
      <c r="G19" s="94">
        <f>SUM(G20:G27)/2</f>
        <v>860171</v>
      </c>
      <c r="H19" s="13"/>
      <c r="I19" s="55"/>
      <c r="J19" s="14"/>
      <c r="K19" s="15"/>
      <c r="L19" s="15"/>
      <c r="M19" s="15"/>
    </row>
    <row r="20" spans="1:14" s="16" customFormat="1" ht="17.100000000000001" customHeight="1" x14ac:dyDescent="0.15">
      <c r="A20" s="17"/>
      <c r="B20" s="119"/>
      <c r="C20" s="9" t="s">
        <v>21</v>
      </c>
      <c r="D20" s="19" t="s">
        <v>8</v>
      </c>
      <c r="E20" s="11"/>
      <c r="F20" s="12"/>
      <c r="G20" s="94">
        <f>SUM(G21:G21)</f>
        <v>157110</v>
      </c>
      <c r="H20" s="21"/>
      <c r="I20" s="20"/>
      <c r="J20" s="14"/>
      <c r="K20" s="15"/>
      <c r="L20" s="15"/>
      <c r="M20" s="15"/>
    </row>
    <row r="21" spans="1:14" s="16" customFormat="1" ht="17.100000000000001" customHeight="1" x14ac:dyDescent="0.15">
      <c r="A21" s="17"/>
      <c r="B21" s="18"/>
      <c r="C21" s="17"/>
      <c r="D21" s="18"/>
      <c r="E21" s="22" t="s">
        <v>21</v>
      </c>
      <c r="F21" s="19" t="s">
        <v>145</v>
      </c>
      <c r="G21" s="94">
        <v>157110</v>
      </c>
      <c r="H21" s="21" t="s">
        <v>151</v>
      </c>
      <c r="I21" s="20"/>
      <c r="J21" s="23"/>
      <c r="K21" s="24"/>
      <c r="L21" s="24"/>
      <c r="M21" s="24"/>
    </row>
    <row r="22" spans="1:14" s="16" customFormat="1" ht="17.100000000000001" customHeight="1" x14ac:dyDescent="0.15">
      <c r="A22" s="17"/>
      <c r="B22" s="18"/>
      <c r="C22" s="9" t="s">
        <v>22</v>
      </c>
      <c r="D22" s="19" t="s">
        <v>10</v>
      </c>
      <c r="E22" s="11"/>
      <c r="F22" s="12"/>
      <c r="G22" s="94">
        <f>SUM(G23:G27)</f>
        <v>703061</v>
      </c>
      <c r="H22" s="21"/>
      <c r="I22" s="20"/>
      <c r="J22" s="14"/>
      <c r="K22" s="15"/>
      <c r="L22" s="15"/>
      <c r="M22" s="15"/>
    </row>
    <row r="23" spans="1:14" s="16" customFormat="1" ht="17.100000000000001" customHeight="1" x14ac:dyDescent="0.15">
      <c r="A23" s="17"/>
      <c r="B23" s="18"/>
      <c r="C23" s="17"/>
      <c r="D23" s="18"/>
      <c r="E23" s="9" t="s">
        <v>21</v>
      </c>
      <c r="F23" s="10" t="s">
        <v>56</v>
      </c>
      <c r="G23" s="94">
        <v>0</v>
      </c>
      <c r="H23" s="21"/>
      <c r="I23" s="20"/>
      <c r="J23" s="23"/>
      <c r="K23" s="24"/>
      <c r="L23" s="24"/>
      <c r="M23" s="24"/>
    </row>
    <row r="24" spans="1:14" s="16" customFormat="1" ht="17.100000000000001" customHeight="1" x14ac:dyDescent="0.15">
      <c r="A24" s="17"/>
      <c r="B24" s="18"/>
      <c r="C24" s="17"/>
      <c r="D24" s="18"/>
      <c r="E24" s="9" t="s">
        <v>21</v>
      </c>
      <c r="F24" s="19" t="s">
        <v>57</v>
      </c>
      <c r="G24" s="94">
        <v>368991</v>
      </c>
      <c r="H24" s="21" t="s">
        <v>59</v>
      </c>
      <c r="I24" s="20"/>
      <c r="J24" s="23"/>
      <c r="K24" s="24"/>
      <c r="L24" s="24"/>
      <c r="M24" s="24"/>
    </row>
    <row r="25" spans="1:14" s="16" customFormat="1" ht="17.100000000000001" customHeight="1" x14ac:dyDescent="0.15">
      <c r="A25" s="17"/>
      <c r="B25" s="18"/>
      <c r="C25" s="17"/>
      <c r="D25" s="18"/>
      <c r="E25" s="9" t="s">
        <v>22</v>
      </c>
      <c r="F25" s="19" t="s">
        <v>58</v>
      </c>
      <c r="G25" s="94">
        <v>57626</v>
      </c>
      <c r="H25" s="21" t="s">
        <v>60</v>
      </c>
      <c r="I25" s="20"/>
      <c r="J25" s="23"/>
      <c r="K25" s="24"/>
      <c r="L25" s="24"/>
      <c r="M25" s="24"/>
    </row>
    <row r="26" spans="1:14" s="16" customFormat="1" ht="17.100000000000001" customHeight="1" x14ac:dyDescent="0.15">
      <c r="A26" s="17"/>
      <c r="B26" s="18"/>
      <c r="C26" s="17"/>
      <c r="D26" s="18"/>
      <c r="E26" s="9" t="s">
        <v>23</v>
      </c>
      <c r="F26" s="19" t="s">
        <v>52</v>
      </c>
      <c r="G26" s="94">
        <v>276412</v>
      </c>
      <c r="H26" s="21"/>
      <c r="I26" s="20"/>
      <c r="J26" s="23"/>
      <c r="K26" s="24"/>
      <c r="L26" s="24"/>
      <c r="M26" s="24"/>
    </row>
    <row r="27" spans="1:14" s="16" customFormat="1" ht="17.100000000000001" customHeight="1" x14ac:dyDescent="0.15">
      <c r="A27" s="25"/>
      <c r="B27" s="26"/>
      <c r="C27" s="25"/>
      <c r="D27" s="26"/>
      <c r="E27" s="11" t="s">
        <v>30</v>
      </c>
      <c r="F27" s="12" t="s">
        <v>9</v>
      </c>
      <c r="G27" s="94">
        <v>32</v>
      </c>
      <c r="H27" s="21" t="s">
        <v>152</v>
      </c>
      <c r="I27" s="20"/>
      <c r="J27" s="23"/>
      <c r="K27" s="24"/>
      <c r="L27" s="24"/>
      <c r="M27" s="24"/>
    </row>
    <row r="28" spans="1:14" s="16" customFormat="1" ht="17.100000000000001" customHeight="1" x14ac:dyDescent="0.15">
      <c r="A28" s="110" t="s">
        <v>167</v>
      </c>
      <c r="B28" s="111"/>
      <c r="C28" s="111"/>
      <c r="D28" s="111"/>
      <c r="E28" s="111"/>
      <c r="F28" s="112"/>
      <c r="G28" s="94">
        <f>G6+G19</f>
        <v>4607984</v>
      </c>
      <c r="H28" s="21"/>
      <c r="I28" s="20"/>
      <c r="J28" s="23"/>
      <c r="K28" s="24"/>
      <c r="L28" s="24"/>
      <c r="M28" s="24"/>
    </row>
    <row r="29" spans="1:14" s="16" customFormat="1" ht="17.100000000000001" customHeight="1" x14ac:dyDescent="0.15">
      <c r="A29" s="29"/>
    </row>
    <row r="30" spans="1:14" s="16" customFormat="1" ht="17.100000000000001" customHeight="1" x14ac:dyDescent="0.15">
      <c r="A30" s="1"/>
      <c r="B30" s="4" t="s">
        <v>19</v>
      </c>
      <c r="C30" s="1"/>
      <c r="D30" s="1"/>
      <c r="E30" s="1"/>
      <c r="F30" s="1"/>
      <c r="G30" s="2"/>
      <c r="H30" s="3"/>
      <c r="I30" s="5" t="s">
        <v>31</v>
      </c>
    </row>
    <row r="31" spans="1:14" s="16" customFormat="1" ht="27.95" customHeight="1" x14ac:dyDescent="0.15">
      <c r="A31" s="104" t="s">
        <v>1</v>
      </c>
      <c r="B31" s="104"/>
      <c r="C31" s="104" t="s">
        <v>2</v>
      </c>
      <c r="D31" s="104"/>
      <c r="E31" s="104" t="s">
        <v>3</v>
      </c>
      <c r="F31" s="104"/>
      <c r="G31" s="54" t="str">
        <f>G5</f>
        <v>令和３年度
要求額</v>
      </c>
      <c r="H31" s="108" t="s">
        <v>7</v>
      </c>
      <c r="I31" s="109"/>
      <c r="J31" s="6"/>
      <c r="K31" s="7"/>
      <c r="L31" s="7"/>
      <c r="M31" s="7"/>
      <c r="N31" s="24"/>
    </row>
    <row r="32" spans="1:14" s="16" customFormat="1" ht="17.100000000000001" customHeight="1" x14ac:dyDescent="0.15">
      <c r="A32" s="57" t="s">
        <v>0</v>
      </c>
      <c r="B32" s="118" t="s">
        <v>147</v>
      </c>
      <c r="C32" s="11"/>
      <c r="D32" s="12"/>
      <c r="E32" s="11"/>
      <c r="F32" s="12"/>
      <c r="G32" s="94">
        <f>SUM(G33:G52)/2</f>
        <v>3719943</v>
      </c>
      <c r="H32" s="30"/>
      <c r="I32" s="55"/>
      <c r="J32" s="14"/>
      <c r="K32" s="15"/>
      <c r="L32" s="15"/>
      <c r="M32" s="15"/>
      <c r="N32" s="24"/>
    </row>
    <row r="33" spans="1:14" ht="17.100000000000001" customHeight="1" x14ac:dyDescent="0.15">
      <c r="A33" s="17"/>
      <c r="B33" s="119"/>
      <c r="C33" s="9" t="s">
        <v>21</v>
      </c>
      <c r="D33" s="19" t="s">
        <v>13</v>
      </c>
      <c r="E33" s="11"/>
      <c r="F33" s="12"/>
      <c r="G33" s="94">
        <f>SUM(G34:G44)</f>
        <v>3472708</v>
      </c>
      <c r="H33" s="21"/>
      <c r="I33" s="56"/>
      <c r="J33" s="14"/>
      <c r="K33" s="15"/>
      <c r="L33" s="15"/>
      <c r="M33" s="15"/>
      <c r="N33" s="31"/>
    </row>
    <row r="34" spans="1:14" ht="17.100000000000001" customHeight="1" x14ac:dyDescent="0.15">
      <c r="A34" s="17"/>
      <c r="B34" s="18"/>
      <c r="C34" s="17"/>
      <c r="D34" s="18"/>
      <c r="E34" s="9" t="s">
        <v>21</v>
      </c>
      <c r="F34" s="10" t="s">
        <v>62</v>
      </c>
      <c r="G34" s="94">
        <v>63347</v>
      </c>
      <c r="H34" s="21" t="s">
        <v>117</v>
      </c>
      <c r="I34" s="56"/>
      <c r="J34" s="32"/>
      <c r="K34" s="33"/>
      <c r="L34" s="33"/>
      <c r="M34" s="33"/>
      <c r="N34" s="31"/>
    </row>
    <row r="35" spans="1:14" ht="17.100000000000001" customHeight="1" x14ac:dyDescent="0.15">
      <c r="A35" s="17"/>
      <c r="B35" s="18"/>
      <c r="C35" s="17"/>
      <c r="D35" s="18"/>
      <c r="E35" s="9" t="s">
        <v>22</v>
      </c>
      <c r="F35" s="10" t="s">
        <v>63</v>
      </c>
      <c r="G35" s="94">
        <v>13483</v>
      </c>
      <c r="H35" s="21" t="s">
        <v>118</v>
      </c>
      <c r="I35" s="56"/>
      <c r="J35" s="32"/>
      <c r="K35" s="33"/>
      <c r="L35" s="33"/>
      <c r="M35" s="33"/>
      <c r="N35" s="31"/>
    </row>
    <row r="36" spans="1:14" ht="27.95" customHeight="1" x14ac:dyDescent="0.15">
      <c r="A36" s="17"/>
      <c r="B36" s="18"/>
      <c r="C36" s="17"/>
      <c r="D36" s="18"/>
      <c r="E36" s="9" t="s">
        <v>23</v>
      </c>
      <c r="F36" s="19" t="s">
        <v>64</v>
      </c>
      <c r="G36" s="94">
        <v>86053</v>
      </c>
      <c r="H36" s="76" t="s">
        <v>136</v>
      </c>
      <c r="I36" s="56"/>
      <c r="J36" s="32"/>
      <c r="K36" s="33"/>
      <c r="L36" s="33"/>
      <c r="M36" s="33"/>
      <c r="N36" s="31"/>
    </row>
    <row r="37" spans="1:14" ht="27.95" customHeight="1" x14ac:dyDescent="0.15">
      <c r="A37" s="17"/>
      <c r="B37" s="18"/>
      <c r="C37" s="17"/>
      <c r="D37" s="18"/>
      <c r="E37" s="9" t="s">
        <v>30</v>
      </c>
      <c r="F37" s="19" t="s">
        <v>65</v>
      </c>
      <c r="G37" s="94">
        <v>38870</v>
      </c>
      <c r="H37" s="76" t="s">
        <v>137</v>
      </c>
      <c r="I37" s="56"/>
      <c r="J37" s="32"/>
      <c r="K37" s="33"/>
      <c r="L37" s="33"/>
      <c r="M37" s="33"/>
      <c r="N37" s="31"/>
    </row>
    <row r="38" spans="1:14" ht="17.100000000000001" customHeight="1" x14ac:dyDescent="0.15">
      <c r="A38" s="17"/>
      <c r="B38" s="18"/>
      <c r="C38" s="17"/>
      <c r="D38" s="18"/>
      <c r="E38" s="9" t="s">
        <v>72</v>
      </c>
      <c r="F38" s="19" t="s">
        <v>66</v>
      </c>
      <c r="G38" s="94">
        <v>14215</v>
      </c>
      <c r="H38" s="21" t="s">
        <v>135</v>
      </c>
      <c r="I38" s="56"/>
      <c r="J38" s="32"/>
      <c r="K38" s="33"/>
      <c r="L38" s="33"/>
      <c r="M38" s="33"/>
      <c r="N38" s="31"/>
    </row>
    <row r="39" spans="1:14" ht="27.95" customHeight="1" x14ac:dyDescent="0.15">
      <c r="A39" s="17"/>
      <c r="B39" s="18"/>
      <c r="C39" s="17"/>
      <c r="D39" s="18"/>
      <c r="E39" s="9" t="s">
        <v>73</v>
      </c>
      <c r="F39" s="34" t="s">
        <v>67</v>
      </c>
      <c r="G39" s="94">
        <v>1188362</v>
      </c>
      <c r="H39" s="76" t="s">
        <v>134</v>
      </c>
      <c r="I39" s="56"/>
      <c r="J39" s="32"/>
      <c r="K39" s="33"/>
      <c r="L39" s="33"/>
      <c r="M39" s="33"/>
      <c r="N39" s="31"/>
    </row>
    <row r="40" spans="1:14" ht="27.95" customHeight="1" x14ac:dyDescent="0.15">
      <c r="A40" s="17"/>
      <c r="B40" s="18"/>
      <c r="C40" s="17"/>
      <c r="D40" s="18"/>
      <c r="E40" s="9" t="s">
        <v>74</v>
      </c>
      <c r="F40" s="19" t="s">
        <v>68</v>
      </c>
      <c r="G40" s="94">
        <v>7564</v>
      </c>
      <c r="H40" s="76" t="s">
        <v>144</v>
      </c>
      <c r="I40" s="56"/>
      <c r="J40" s="32"/>
      <c r="K40" s="33"/>
      <c r="L40" s="33"/>
      <c r="M40" s="33"/>
      <c r="N40" s="31"/>
    </row>
    <row r="41" spans="1:14" ht="17.100000000000001" customHeight="1" x14ac:dyDescent="0.15">
      <c r="A41" s="17"/>
      <c r="B41" s="18"/>
      <c r="C41" s="17"/>
      <c r="D41" s="18"/>
      <c r="E41" s="9" t="s">
        <v>75</v>
      </c>
      <c r="F41" s="19" t="s">
        <v>69</v>
      </c>
      <c r="G41" s="94">
        <v>107087</v>
      </c>
      <c r="H41" s="21" t="s">
        <v>129</v>
      </c>
      <c r="I41" s="56"/>
      <c r="J41" s="32"/>
      <c r="K41" s="33"/>
      <c r="L41" s="33"/>
      <c r="M41" s="33"/>
      <c r="N41" s="31"/>
    </row>
    <row r="42" spans="1:14" ht="17.100000000000001" customHeight="1" x14ac:dyDescent="0.15">
      <c r="A42" s="17"/>
      <c r="B42" s="18"/>
      <c r="C42" s="17"/>
      <c r="D42" s="18"/>
      <c r="E42" s="9" t="s">
        <v>76</v>
      </c>
      <c r="F42" s="19" t="s">
        <v>70</v>
      </c>
      <c r="G42" s="94">
        <v>153543</v>
      </c>
      <c r="H42" s="21" t="s">
        <v>79</v>
      </c>
      <c r="I42" s="56"/>
      <c r="J42" s="32"/>
      <c r="K42" s="33"/>
      <c r="L42" s="33"/>
      <c r="M42" s="33"/>
      <c r="N42" s="31"/>
    </row>
    <row r="43" spans="1:14" ht="17.100000000000001" customHeight="1" x14ac:dyDescent="0.15">
      <c r="A43" s="17"/>
      <c r="B43" s="18"/>
      <c r="C43" s="17"/>
      <c r="D43" s="18"/>
      <c r="E43" s="35" t="s">
        <v>71</v>
      </c>
      <c r="F43" s="19" t="s">
        <v>14</v>
      </c>
      <c r="G43" s="94">
        <v>1799887</v>
      </c>
      <c r="H43" s="21" t="s">
        <v>48</v>
      </c>
      <c r="I43" s="56"/>
      <c r="J43" s="32"/>
      <c r="K43" s="33"/>
      <c r="L43" s="33"/>
      <c r="M43" s="33"/>
      <c r="N43" s="31"/>
    </row>
    <row r="44" spans="1:14" ht="17.100000000000001" customHeight="1" x14ac:dyDescent="0.15">
      <c r="A44" s="17"/>
      <c r="B44" s="18"/>
      <c r="C44" s="17"/>
      <c r="D44" s="18"/>
      <c r="E44" s="35" t="s">
        <v>130</v>
      </c>
      <c r="F44" s="19" t="s">
        <v>15</v>
      </c>
      <c r="G44" s="94">
        <v>297</v>
      </c>
      <c r="H44" s="30" t="s">
        <v>139</v>
      </c>
      <c r="I44" s="56"/>
      <c r="J44" s="32"/>
      <c r="K44" s="33"/>
      <c r="L44" s="33"/>
      <c r="M44" s="33"/>
      <c r="N44" s="31"/>
    </row>
    <row r="45" spans="1:14" ht="17.100000000000001" customHeight="1" x14ac:dyDescent="0.15">
      <c r="A45" s="17"/>
      <c r="B45" s="18"/>
      <c r="C45" s="9" t="s">
        <v>22</v>
      </c>
      <c r="D45" s="19" t="s">
        <v>16</v>
      </c>
      <c r="E45" s="11"/>
      <c r="F45" s="12"/>
      <c r="G45" s="94">
        <f>SUM(G46:G47)</f>
        <v>241935</v>
      </c>
      <c r="H45" s="30"/>
      <c r="I45" s="56"/>
      <c r="J45" s="14"/>
      <c r="K45" s="15"/>
      <c r="L45" s="15"/>
      <c r="M45" s="15"/>
      <c r="N45" s="31"/>
    </row>
    <row r="46" spans="1:14" ht="27.95" customHeight="1" x14ac:dyDescent="0.15">
      <c r="A46" s="17"/>
      <c r="B46" s="18"/>
      <c r="C46" s="17"/>
      <c r="D46" s="18"/>
      <c r="E46" s="9" t="s">
        <v>21</v>
      </c>
      <c r="F46" s="34" t="s">
        <v>77</v>
      </c>
      <c r="G46" s="94">
        <v>224761</v>
      </c>
      <c r="H46" s="21" t="s">
        <v>173</v>
      </c>
      <c r="I46" s="56"/>
      <c r="J46" s="36"/>
      <c r="K46" s="31"/>
      <c r="L46" s="31"/>
      <c r="M46" s="31"/>
      <c r="N46" s="31"/>
    </row>
    <row r="47" spans="1:14" ht="27.95" customHeight="1" x14ac:dyDescent="0.15">
      <c r="A47" s="17"/>
      <c r="B47" s="18"/>
      <c r="C47" s="17"/>
      <c r="D47" s="18"/>
      <c r="E47" s="9" t="s">
        <v>35</v>
      </c>
      <c r="F47" s="77" t="s">
        <v>24</v>
      </c>
      <c r="G47" s="94">
        <v>17174</v>
      </c>
      <c r="H47" s="21" t="s">
        <v>80</v>
      </c>
      <c r="I47" s="56"/>
    </row>
    <row r="48" spans="1:14" ht="17.100000000000001" customHeight="1" x14ac:dyDescent="0.15">
      <c r="A48" s="17"/>
      <c r="B48" s="18"/>
      <c r="C48" s="17"/>
      <c r="D48" s="18"/>
      <c r="E48" s="9" t="s">
        <v>34</v>
      </c>
      <c r="F48" s="10" t="s">
        <v>36</v>
      </c>
      <c r="G48" s="94">
        <v>0</v>
      </c>
      <c r="H48" s="21"/>
      <c r="I48" s="56"/>
      <c r="J48" s="31"/>
      <c r="K48" s="31"/>
      <c r="L48" s="31"/>
      <c r="M48" s="31"/>
    </row>
    <row r="49" spans="1:14" ht="17.100000000000001" customHeight="1" x14ac:dyDescent="0.15">
      <c r="A49" s="17"/>
      <c r="B49" s="18"/>
      <c r="C49" s="9" t="s">
        <v>23</v>
      </c>
      <c r="D49" s="19" t="s">
        <v>17</v>
      </c>
      <c r="E49" s="11"/>
      <c r="F49" s="12"/>
      <c r="G49" s="94">
        <f>SUM(G50:G50)</f>
        <v>300</v>
      </c>
      <c r="H49" s="21"/>
      <c r="I49" s="56"/>
      <c r="J49" s="14"/>
      <c r="K49" s="15"/>
      <c r="L49" s="15"/>
      <c r="M49" s="15"/>
    </row>
    <row r="50" spans="1:14" ht="17.100000000000001" customHeight="1" x14ac:dyDescent="0.15">
      <c r="A50" s="17"/>
      <c r="B50" s="18"/>
      <c r="C50" s="17"/>
      <c r="D50" s="18"/>
      <c r="E50" s="11" t="s">
        <v>21</v>
      </c>
      <c r="F50" s="27" t="s">
        <v>18</v>
      </c>
      <c r="G50" s="94">
        <v>300</v>
      </c>
      <c r="H50" s="21" t="s">
        <v>140</v>
      </c>
      <c r="I50" s="56"/>
      <c r="J50" s="31"/>
      <c r="K50" s="31"/>
      <c r="L50" s="31"/>
      <c r="M50" s="31"/>
    </row>
    <row r="51" spans="1:14" ht="17.100000000000001" customHeight="1" x14ac:dyDescent="0.15">
      <c r="A51" s="37"/>
      <c r="B51" s="38"/>
      <c r="C51" s="9" t="s">
        <v>30</v>
      </c>
      <c r="D51" s="19" t="s">
        <v>25</v>
      </c>
      <c r="E51" s="39"/>
      <c r="F51" s="40"/>
      <c r="G51" s="94">
        <f>G52</f>
        <v>5000</v>
      </c>
      <c r="H51" s="21"/>
      <c r="I51" s="41"/>
      <c r="J51" s="42"/>
      <c r="K51" s="43"/>
      <c r="L51" s="43"/>
      <c r="M51" s="43"/>
    </row>
    <row r="52" spans="1:14" ht="17.100000000000001" customHeight="1" x14ac:dyDescent="0.15">
      <c r="A52" s="44"/>
      <c r="B52" s="45"/>
      <c r="C52" s="44"/>
      <c r="D52" s="46"/>
      <c r="E52" s="25" t="s">
        <v>21</v>
      </c>
      <c r="F52" s="47" t="s">
        <v>25</v>
      </c>
      <c r="G52" s="94">
        <v>5000</v>
      </c>
      <c r="H52" s="49" t="s">
        <v>81</v>
      </c>
      <c r="I52" s="48"/>
      <c r="J52" s="31"/>
      <c r="K52" s="31"/>
      <c r="L52" s="31"/>
      <c r="M52" s="31"/>
    </row>
    <row r="53" spans="1:14" s="16" customFormat="1" ht="17.100000000000001" customHeight="1" x14ac:dyDescent="0.15">
      <c r="A53" s="57" t="s">
        <v>154</v>
      </c>
      <c r="B53" s="118" t="s">
        <v>153</v>
      </c>
      <c r="C53" s="11"/>
      <c r="D53" s="12"/>
      <c r="E53" s="11"/>
      <c r="F53" s="12"/>
      <c r="G53" s="94">
        <f>SUM(G54:G68)/2</f>
        <v>815314</v>
      </c>
      <c r="H53" s="30"/>
      <c r="I53" s="55"/>
      <c r="J53" s="14"/>
      <c r="K53" s="15"/>
      <c r="L53" s="15"/>
      <c r="M53" s="15"/>
      <c r="N53" s="24"/>
    </row>
    <row r="54" spans="1:14" ht="17.100000000000001" customHeight="1" x14ac:dyDescent="0.15">
      <c r="A54" s="17"/>
      <c r="B54" s="119"/>
      <c r="C54" s="9" t="s">
        <v>21</v>
      </c>
      <c r="D54" s="19" t="s">
        <v>13</v>
      </c>
      <c r="E54" s="11"/>
      <c r="F54" s="12"/>
      <c r="G54" s="94">
        <f>SUM(G55:G59)</f>
        <v>727466</v>
      </c>
      <c r="H54" s="21"/>
      <c r="I54" s="56"/>
      <c r="J54" s="14"/>
      <c r="K54" s="15"/>
      <c r="L54" s="15"/>
      <c r="M54" s="15"/>
      <c r="N54" s="31"/>
    </row>
    <row r="55" spans="1:14" ht="17.100000000000001" customHeight="1" x14ac:dyDescent="0.15">
      <c r="A55" s="17"/>
      <c r="B55" s="18"/>
      <c r="C55" s="17"/>
      <c r="D55" s="18"/>
      <c r="E55" s="9" t="s">
        <v>21</v>
      </c>
      <c r="F55" s="10" t="s">
        <v>62</v>
      </c>
      <c r="G55" s="94">
        <v>8721</v>
      </c>
      <c r="H55" s="21" t="s">
        <v>117</v>
      </c>
      <c r="I55" s="56"/>
      <c r="J55" s="32"/>
      <c r="K55" s="33"/>
      <c r="L55" s="33"/>
      <c r="M55" s="33"/>
      <c r="N55" s="31"/>
    </row>
    <row r="56" spans="1:14" ht="17.100000000000001" customHeight="1" x14ac:dyDescent="0.15">
      <c r="A56" s="17"/>
      <c r="B56" s="18"/>
      <c r="C56" s="17"/>
      <c r="D56" s="18"/>
      <c r="E56" s="9" t="s">
        <v>22</v>
      </c>
      <c r="F56" s="19" t="s">
        <v>155</v>
      </c>
      <c r="G56" s="94">
        <v>234334</v>
      </c>
      <c r="H56" s="21" t="s">
        <v>157</v>
      </c>
      <c r="I56" s="56"/>
      <c r="J56" s="32"/>
      <c r="K56" s="33"/>
      <c r="L56" s="33"/>
      <c r="M56" s="33"/>
      <c r="N56" s="31"/>
    </row>
    <row r="57" spans="1:14" ht="17.100000000000001" customHeight="1" x14ac:dyDescent="0.15">
      <c r="A57" s="17"/>
      <c r="B57" s="18"/>
      <c r="C57" s="17"/>
      <c r="D57" s="18"/>
      <c r="E57" s="9" t="s">
        <v>23</v>
      </c>
      <c r="F57" s="19" t="s">
        <v>69</v>
      </c>
      <c r="G57" s="94">
        <v>12624</v>
      </c>
      <c r="H57" s="21" t="s">
        <v>156</v>
      </c>
      <c r="I57" s="56"/>
      <c r="J57" s="32"/>
      <c r="K57" s="33"/>
      <c r="L57" s="33"/>
      <c r="M57" s="33"/>
      <c r="N57" s="31"/>
    </row>
    <row r="58" spans="1:14" ht="17.100000000000001" customHeight="1" x14ac:dyDescent="0.15">
      <c r="A58" s="17"/>
      <c r="B58" s="18"/>
      <c r="C58" s="17"/>
      <c r="D58" s="18"/>
      <c r="E58" s="9" t="s">
        <v>30</v>
      </c>
      <c r="F58" s="19" t="s">
        <v>70</v>
      </c>
      <c r="G58" s="94">
        <v>16661</v>
      </c>
      <c r="H58" s="21" t="s">
        <v>79</v>
      </c>
      <c r="I58" s="56"/>
      <c r="J58" s="32"/>
      <c r="K58" s="33"/>
      <c r="L58" s="33"/>
      <c r="M58" s="33"/>
      <c r="N58" s="31"/>
    </row>
    <row r="59" spans="1:14" ht="17.100000000000001" customHeight="1" x14ac:dyDescent="0.15">
      <c r="A59" s="17"/>
      <c r="B59" s="18"/>
      <c r="C59" s="17"/>
      <c r="D59" s="18"/>
      <c r="E59" s="35" t="s">
        <v>72</v>
      </c>
      <c r="F59" s="19" t="s">
        <v>14</v>
      </c>
      <c r="G59" s="94">
        <v>455126</v>
      </c>
      <c r="H59" s="21" t="s">
        <v>48</v>
      </c>
      <c r="I59" s="56"/>
      <c r="J59" s="32"/>
      <c r="K59" s="33"/>
      <c r="L59" s="33"/>
      <c r="M59" s="33"/>
      <c r="N59" s="31"/>
    </row>
    <row r="60" spans="1:14" ht="17.100000000000001" customHeight="1" x14ac:dyDescent="0.15">
      <c r="A60" s="17"/>
      <c r="B60" s="18"/>
      <c r="C60" s="9" t="s">
        <v>22</v>
      </c>
      <c r="D60" s="19" t="s">
        <v>16</v>
      </c>
      <c r="E60" s="11"/>
      <c r="F60" s="12"/>
      <c r="G60" s="94">
        <f>SUM(G61:G62)</f>
        <v>69896</v>
      </c>
      <c r="H60" s="30"/>
      <c r="I60" s="56"/>
      <c r="J60" s="14"/>
      <c r="K60" s="15"/>
      <c r="L60" s="15"/>
      <c r="M60" s="15"/>
      <c r="N60" s="31"/>
    </row>
    <row r="61" spans="1:14" ht="27.95" customHeight="1" x14ac:dyDescent="0.15">
      <c r="A61" s="17"/>
      <c r="B61" s="18"/>
      <c r="C61" s="17"/>
      <c r="D61" s="18"/>
      <c r="E61" s="9" t="s">
        <v>21</v>
      </c>
      <c r="F61" s="34" t="s">
        <v>77</v>
      </c>
      <c r="G61" s="94">
        <v>58262</v>
      </c>
      <c r="H61" s="21" t="s">
        <v>173</v>
      </c>
      <c r="I61" s="56"/>
      <c r="J61" s="36"/>
      <c r="K61" s="31"/>
      <c r="L61" s="31"/>
      <c r="M61" s="31"/>
      <c r="N61" s="31"/>
    </row>
    <row r="62" spans="1:14" ht="17.100000000000001" customHeight="1" x14ac:dyDescent="0.15">
      <c r="A62" s="17"/>
      <c r="B62" s="18"/>
      <c r="C62" s="17"/>
      <c r="D62" s="18"/>
      <c r="E62" s="9" t="s">
        <v>22</v>
      </c>
      <c r="F62" s="10" t="s">
        <v>24</v>
      </c>
      <c r="G62" s="94">
        <v>11634</v>
      </c>
      <c r="H62" s="21" t="s">
        <v>80</v>
      </c>
      <c r="I62" s="56"/>
    </row>
    <row r="63" spans="1:14" ht="17.100000000000001" customHeight="1" x14ac:dyDescent="0.15">
      <c r="A63" s="17"/>
      <c r="B63" s="18"/>
      <c r="C63" s="17"/>
      <c r="D63" s="18"/>
      <c r="E63" s="9" t="s">
        <v>23</v>
      </c>
      <c r="F63" s="10" t="s">
        <v>36</v>
      </c>
      <c r="G63" s="94">
        <v>0</v>
      </c>
      <c r="H63" s="21"/>
      <c r="I63" s="56"/>
      <c r="J63" s="31"/>
      <c r="K63" s="31"/>
      <c r="L63" s="31"/>
      <c r="M63" s="31"/>
    </row>
    <row r="64" spans="1:14" ht="17.100000000000001" customHeight="1" x14ac:dyDescent="0.15">
      <c r="A64" s="17"/>
      <c r="B64" s="18"/>
      <c r="C64" s="9" t="s">
        <v>23</v>
      </c>
      <c r="D64" s="19" t="s">
        <v>17</v>
      </c>
      <c r="E64" s="11"/>
      <c r="F64" s="12"/>
      <c r="G64" s="94">
        <f>SUM(G65:G66)</f>
        <v>12952</v>
      </c>
      <c r="H64" s="21"/>
      <c r="I64" s="56"/>
      <c r="J64" s="14"/>
      <c r="K64" s="15"/>
      <c r="L64" s="15"/>
      <c r="M64" s="15"/>
    </row>
    <row r="65" spans="1:13" ht="17.100000000000001" customHeight="1" x14ac:dyDescent="0.15">
      <c r="A65" s="17"/>
      <c r="B65" s="18"/>
      <c r="C65" s="17"/>
      <c r="D65" s="18"/>
      <c r="E65" s="11" t="s">
        <v>21</v>
      </c>
      <c r="F65" s="27" t="s">
        <v>158</v>
      </c>
      <c r="G65" s="94">
        <v>12952</v>
      </c>
      <c r="H65" s="21" t="s">
        <v>159</v>
      </c>
      <c r="I65" s="56"/>
      <c r="J65" s="31"/>
      <c r="K65" s="31"/>
      <c r="L65" s="31"/>
      <c r="M65" s="31"/>
    </row>
    <row r="66" spans="1:13" ht="17.100000000000001" customHeight="1" x14ac:dyDescent="0.15">
      <c r="A66" s="17"/>
      <c r="B66" s="18"/>
      <c r="C66" s="17"/>
      <c r="D66" s="18"/>
      <c r="E66" s="11" t="s">
        <v>22</v>
      </c>
      <c r="F66" s="27" t="s">
        <v>78</v>
      </c>
      <c r="G66" s="94"/>
      <c r="H66" s="21" t="s">
        <v>127</v>
      </c>
      <c r="I66" s="56"/>
      <c r="J66" s="31"/>
      <c r="K66" s="31"/>
      <c r="L66" s="31"/>
      <c r="M66" s="31"/>
    </row>
    <row r="67" spans="1:13" ht="17.100000000000001" customHeight="1" x14ac:dyDescent="0.15">
      <c r="A67" s="37"/>
      <c r="B67" s="38"/>
      <c r="C67" s="9" t="s">
        <v>30</v>
      </c>
      <c r="D67" s="19" t="s">
        <v>25</v>
      </c>
      <c r="E67" s="39"/>
      <c r="F67" s="40"/>
      <c r="G67" s="94">
        <f>G68</f>
        <v>5000</v>
      </c>
      <c r="H67" s="21"/>
      <c r="I67" s="41"/>
      <c r="J67" s="42"/>
      <c r="K67" s="43"/>
      <c r="L67" s="43"/>
      <c r="M67" s="43"/>
    </row>
    <row r="68" spans="1:13" ht="17.100000000000001" customHeight="1" x14ac:dyDescent="0.15">
      <c r="A68" s="44"/>
      <c r="B68" s="45"/>
      <c r="C68" s="44"/>
      <c r="D68" s="46"/>
      <c r="E68" s="25" t="s">
        <v>21</v>
      </c>
      <c r="F68" s="47" t="s">
        <v>25</v>
      </c>
      <c r="G68" s="94">
        <v>5000</v>
      </c>
      <c r="H68" s="49" t="s">
        <v>25</v>
      </c>
      <c r="I68" s="48"/>
      <c r="J68" s="31"/>
      <c r="K68" s="31"/>
      <c r="L68" s="31"/>
      <c r="M68" s="31"/>
    </row>
    <row r="69" spans="1:13" s="16" customFormat="1" ht="17.100000000000001" customHeight="1" x14ac:dyDescent="0.15">
      <c r="A69" s="110" t="s">
        <v>167</v>
      </c>
      <c r="B69" s="111"/>
      <c r="C69" s="111"/>
      <c r="D69" s="111"/>
      <c r="E69" s="111"/>
      <c r="F69" s="112"/>
      <c r="G69" s="94">
        <f>G32+G53</f>
        <v>4535257</v>
      </c>
      <c r="H69" s="21"/>
      <c r="I69" s="20"/>
      <c r="J69" s="23"/>
      <c r="K69" s="24"/>
      <c r="L69" s="24"/>
      <c r="M69" s="24"/>
    </row>
    <row r="70" spans="1:13" ht="17.100000000000001" customHeight="1" x14ac:dyDescent="0.15">
      <c r="I70" s="52"/>
      <c r="J70" s="31"/>
      <c r="K70" s="31"/>
      <c r="L70" s="31"/>
      <c r="M70" s="31"/>
    </row>
    <row r="71" spans="1:13" ht="17.100000000000001" customHeight="1" x14ac:dyDescent="0.15">
      <c r="A71" s="105" t="s">
        <v>29</v>
      </c>
      <c r="B71" s="106"/>
      <c r="C71" s="106"/>
      <c r="D71" s="106"/>
      <c r="E71" s="106"/>
      <c r="F71" s="106"/>
      <c r="G71" s="106"/>
      <c r="H71" s="106"/>
      <c r="I71" s="106"/>
      <c r="J71" s="31"/>
      <c r="K71" s="31"/>
      <c r="L71" s="31"/>
      <c r="M71" s="31"/>
    </row>
    <row r="72" spans="1:13" ht="17.100000000000001" customHeight="1" x14ac:dyDescent="0.15">
      <c r="B72" s="4" t="s">
        <v>20</v>
      </c>
      <c r="I72" s="5" t="s">
        <v>31</v>
      </c>
      <c r="J72" s="31"/>
      <c r="K72" s="31"/>
      <c r="L72" s="31"/>
      <c r="M72" s="31"/>
    </row>
    <row r="73" spans="1:13" ht="27.95" customHeight="1" x14ac:dyDescent="0.15">
      <c r="A73" s="104" t="s">
        <v>4</v>
      </c>
      <c r="B73" s="104"/>
      <c r="C73" s="104" t="s">
        <v>5</v>
      </c>
      <c r="D73" s="104"/>
      <c r="E73" s="104" t="s">
        <v>6</v>
      </c>
      <c r="F73" s="104"/>
      <c r="G73" s="54" t="str">
        <f>G31</f>
        <v>令和３年度
要求額</v>
      </c>
      <c r="H73" s="109" t="s">
        <v>7</v>
      </c>
      <c r="I73" s="109"/>
      <c r="J73" s="7"/>
      <c r="K73" s="7"/>
      <c r="L73" s="7"/>
      <c r="M73" s="7"/>
    </row>
    <row r="74" spans="1:13" ht="17.100000000000001" customHeight="1" x14ac:dyDescent="0.15">
      <c r="A74" s="57" t="s">
        <v>21</v>
      </c>
      <c r="B74" s="118" t="s">
        <v>148</v>
      </c>
      <c r="C74" s="11"/>
      <c r="D74" s="12"/>
      <c r="E74" s="11"/>
      <c r="F74" s="12"/>
      <c r="G74" s="94">
        <f>SUM(G75:G86)/2</f>
        <v>2188522</v>
      </c>
      <c r="H74" s="30"/>
      <c r="I74" s="55"/>
      <c r="J74" s="14"/>
      <c r="K74" s="15"/>
      <c r="L74" s="15"/>
      <c r="M74" s="15"/>
    </row>
    <row r="75" spans="1:13" ht="17.100000000000001" customHeight="1" x14ac:dyDescent="0.15">
      <c r="A75" s="58"/>
      <c r="B75" s="119"/>
      <c r="C75" s="59" t="s">
        <v>61</v>
      </c>
      <c r="D75" s="60" t="s">
        <v>82</v>
      </c>
      <c r="E75" s="61"/>
      <c r="F75" s="62"/>
      <c r="G75" s="94">
        <f>G76</f>
        <v>1599600</v>
      </c>
      <c r="H75" s="30"/>
      <c r="I75" s="56"/>
      <c r="J75" s="14"/>
      <c r="K75" s="15"/>
      <c r="L75" s="15"/>
      <c r="M75" s="15"/>
    </row>
    <row r="76" spans="1:13" ht="17.100000000000001" customHeight="1" x14ac:dyDescent="0.15">
      <c r="A76" s="63"/>
      <c r="B76" s="64"/>
      <c r="C76" s="65"/>
      <c r="D76" s="66"/>
      <c r="E76" s="61" t="s">
        <v>21</v>
      </c>
      <c r="F76" s="62" t="s">
        <v>82</v>
      </c>
      <c r="G76" s="94">
        <v>1599600</v>
      </c>
      <c r="H76" s="21" t="s">
        <v>83</v>
      </c>
      <c r="I76" s="56"/>
      <c r="J76" s="31"/>
      <c r="K76" s="31"/>
      <c r="L76" s="31"/>
      <c r="M76" s="31"/>
    </row>
    <row r="77" spans="1:13" ht="17.100000000000001" customHeight="1" x14ac:dyDescent="0.15">
      <c r="A77" s="63"/>
      <c r="B77" s="64"/>
      <c r="C77" s="67" t="s">
        <v>89</v>
      </c>
      <c r="D77" s="60" t="s">
        <v>84</v>
      </c>
      <c r="E77" s="61"/>
      <c r="F77" s="62"/>
      <c r="G77" s="94">
        <f>G78</f>
        <v>59869</v>
      </c>
      <c r="H77" s="21"/>
      <c r="I77" s="56"/>
      <c r="J77" s="14"/>
      <c r="K77" s="15"/>
      <c r="L77" s="15"/>
      <c r="M77" s="15"/>
    </row>
    <row r="78" spans="1:13" ht="17.100000000000001" customHeight="1" x14ac:dyDescent="0.15">
      <c r="A78" s="63"/>
      <c r="B78" s="64"/>
      <c r="C78" s="68"/>
      <c r="D78" s="66"/>
      <c r="E78" s="61" t="s">
        <v>21</v>
      </c>
      <c r="F78" s="62" t="s">
        <v>84</v>
      </c>
      <c r="G78" s="94">
        <v>59869</v>
      </c>
      <c r="H78" s="21" t="s">
        <v>85</v>
      </c>
      <c r="I78" s="56"/>
      <c r="J78" s="31"/>
      <c r="K78" s="31"/>
      <c r="L78" s="31"/>
      <c r="M78" s="31"/>
    </row>
    <row r="79" spans="1:13" ht="17.100000000000001" customHeight="1" x14ac:dyDescent="0.15">
      <c r="A79" s="63"/>
      <c r="B79" s="64"/>
      <c r="C79" s="67" t="s">
        <v>90</v>
      </c>
      <c r="D79" s="60" t="s">
        <v>86</v>
      </c>
      <c r="E79" s="61"/>
      <c r="F79" s="62"/>
      <c r="G79" s="94">
        <f>G80</f>
        <v>293173</v>
      </c>
      <c r="H79" s="21"/>
      <c r="I79" s="56"/>
      <c r="J79" s="14"/>
      <c r="K79" s="15"/>
      <c r="L79" s="15"/>
      <c r="M79" s="15"/>
    </row>
    <row r="80" spans="1:13" ht="17.100000000000001" customHeight="1" x14ac:dyDescent="0.15">
      <c r="A80" s="63"/>
      <c r="B80" s="64"/>
      <c r="C80" s="68"/>
      <c r="D80" s="66"/>
      <c r="E80" s="61" t="s">
        <v>21</v>
      </c>
      <c r="F80" s="62" t="s">
        <v>86</v>
      </c>
      <c r="G80" s="94">
        <v>293173</v>
      </c>
      <c r="H80" s="21" t="s">
        <v>87</v>
      </c>
      <c r="I80" s="56"/>
      <c r="J80" s="31"/>
      <c r="K80" s="31"/>
      <c r="L80" s="31"/>
      <c r="M80" s="31"/>
    </row>
    <row r="81" spans="1:13" ht="17.100000000000001" customHeight="1" x14ac:dyDescent="0.15">
      <c r="A81" s="63"/>
      <c r="B81" s="64"/>
      <c r="C81" s="67" t="s">
        <v>91</v>
      </c>
      <c r="D81" s="60" t="s">
        <v>88</v>
      </c>
      <c r="E81" s="61"/>
      <c r="F81" s="62"/>
      <c r="G81" s="94">
        <f>G82</f>
        <v>208000</v>
      </c>
      <c r="H81" s="21"/>
      <c r="I81" s="56"/>
      <c r="J81" s="14"/>
      <c r="K81" s="15"/>
      <c r="L81" s="15"/>
      <c r="M81" s="15"/>
    </row>
    <row r="82" spans="1:13" ht="17.100000000000001" customHeight="1" x14ac:dyDescent="0.15">
      <c r="A82" s="63"/>
      <c r="B82" s="64"/>
      <c r="C82" s="68"/>
      <c r="D82" s="66"/>
      <c r="E82" s="61" t="s">
        <v>21</v>
      </c>
      <c r="F82" s="62" t="s">
        <v>88</v>
      </c>
      <c r="G82" s="94">
        <v>208000</v>
      </c>
      <c r="H82" s="21" t="s">
        <v>94</v>
      </c>
      <c r="I82" s="56"/>
      <c r="J82" s="31"/>
      <c r="K82" s="31"/>
      <c r="L82" s="31"/>
      <c r="M82" s="31"/>
    </row>
    <row r="83" spans="1:13" ht="17.100000000000001" customHeight="1" x14ac:dyDescent="0.15">
      <c r="A83" s="17"/>
      <c r="B83" s="18"/>
      <c r="C83" s="9" t="s">
        <v>95</v>
      </c>
      <c r="D83" s="19" t="s">
        <v>96</v>
      </c>
      <c r="E83" s="11"/>
      <c r="F83" s="12"/>
      <c r="G83" s="94">
        <f>G84</f>
        <v>26960</v>
      </c>
      <c r="H83" s="21"/>
      <c r="I83" s="56"/>
      <c r="J83" s="14"/>
      <c r="K83" s="15"/>
      <c r="L83" s="15"/>
      <c r="M83" s="15"/>
    </row>
    <row r="84" spans="1:13" ht="17.100000000000001" customHeight="1" x14ac:dyDescent="0.15">
      <c r="A84" s="17"/>
      <c r="B84" s="18"/>
      <c r="C84" s="17"/>
      <c r="D84" s="18"/>
      <c r="E84" s="9" t="s">
        <v>21</v>
      </c>
      <c r="F84" s="19" t="s">
        <v>97</v>
      </c>
      <c r="G84" s="94">
        <v>26960</v>
      </c>
      <c r="H84" s="21" t="s">
        <v>98</v>
      </c>
      <c r="I84" s="56"/>
      <c r="J84" s="31"/>
      <c r="K84" s="31"/>
      <c r="L84" s="31"/>
      <c r="M84" s="31"/>
    </row>
    <row r="85" spans="1:13" ht="17.100000000000001" customHeight="1" x14ac:dyDescent="0.15">
      <c r="A85" s="17"/>
      <c r="B85" s="18"/>
      <c r="C85" s="9" t="s">
        <v>99</v>
      </c>
      <c r="D85" s="10" t="s">
        <v>100</v>
      </c>
      <c r="E85" s="11"/>
      <c r="F85" s="12"/>
      <c r="G85" s="94">
        <f>G86</f>
        <v>920</v>
      </c>
      <c r="H85" s="21"/>
      <c r="I85" s="56"/>
      <c r="J85" s="14"/>
      <c r="K85" s="15"/>
      <c r="L85" s="15"/>
      <c r="M85" s="15"/>
    </row>
    <row r="86" spans="1:13" ht="17.100000000000001" customHeight="1" x14ac:dyDescent="0.15">
      <c r="A86" s="25"/>
      <c r="B86" s="26"/>
      <c r="C86" s="25"/>
      <c r="D86" s="26"/>
      <c r="E86" s="11" t="s">
        <v>21</v>
      </c>
      <c r="F86" s="27" t="s">
        <v>100</v>
      </c>
      <c r="G86" s="94">
        <v>920</v>
      </c>
      <c r="H86" s="21" t="s">
        <v>101</v>
      </c>
      <c r="I86" s="56"/>
      <c r="J86" s="31"/>
      <c r="K86" s="31"/>
      <c r="L86" s="31"/>
      <c r="M86" s="31"/>
    </row>
    <row r="87" spans="1:13" ht="17.100000000000001" customHeight="1" x14ac:dyDescent="0.15">
      <c r="A87" s="57" t="s">
        <v>22</v>
      </c>
      <c r="B87" s="120" t="s">
        <v>160</v>
      </c>
      <c r="C87" s="11"/>
      <c r="D87" s="12"/>
      <c r="E87" s="11"/>
      <c r="F87" s="12"/>
      <c r="G87" s="94">
        <f>SUM(G88:G97)/2</f>
        <v>202142</v>
      </c>
      <c r="H87" s="30"/>
      <c r="I87" s="55"/>
      <c r="J87" s="14"/>
      <c r="K87" s="15"/>
      <c r="L87" s="15"/>
      <c r="M87" s="15"/>
    </row>
    <row r="88" spans="1:13" ht="17.100000000000001" customHeight="1" x14ac:dyDescent="0.15">
      <c r="A88" s="63"/>
      <c r="B88" s="121"/>
      <c r="C88" s="59" t="s">
        <v>61</v>
      </c>
      <c r="D88" s="60" t="s">
        <v>82</v>
      </c>
      <c r="E88" s="61"/>
      <c r="F88" s="62"/>
      <c r="G88" s="94">
        <f>G89</f>
        <v>185100</v>
      </c>
      <c r="H88" s="30"/>
      <c r="I88" s="56"/>
      <c r="J88" s="14"/>
      <c r="K88" s="15"/>
      <c r="L88" s="15"/>
      <c r="M88" s="15"/>
    </row>
    <row r="89" spans="1:13" ht="17.100000000000001" customHeight="1" x14ac:dyDescent="0.15">
      <c r="A89" s="63"/>
      <c r="B89" s="121"/>
      <c r="C89" s="65"/>
      <c r="D89" s="66"/>
      <c r="E89" s="61" t="s">
        <v>21</v>
      </c>
      <c r="F89" s="62" t="s">
        <v>82</v>
      </c>
      <c r="G89" s="94">
        <v>185100</v>
      </c>
      <c r="H89" s="21" t="s">
        <v>163</v>
      </c>
      <c r="I89" s="56"/>
      <c r="J89" s="31"/>
      <c r="K89" s="31"/>
      <c r="L89" s="31"/>
      <c r="M89" s="31"/>
    </row>
    <row r="90" spans="1:13" ht="17.100000000000001" customHeight="1" x14ac:dyDescent="0.15">
      <c r="A90" s="63"/>
      <c r="B90" s="64"/>
      <c r="C90" s="67" t="s">
        <v>22</v>
      </c>
      <c r="D90" s="60" t="s">
        <v>57</v>
      </c>
      <c r="E90" s="61"/>
      <c r="F90" s="62"/>
      <c r="G90" s="94">
        <f>G91</f>
        <v>4395</v>
      </c>
      <c r="H90" s="21"/>
      <c r="I90" s="56"/>
      <c r="J90" s="14"/>
      <c r="K90" s="15"/>
      <c r="L90" s="15"/>
      <c r="M90" s="15"/>
    </row>
    <row r="91" spans="1:13" ht="17.100000000000001" customHeight="1" x14ac:dyDescent="0.15">
      <c r="A91" s="63"/>
      <c r="B91" s="64"/>
      <c r="C91" s="68"/>
      <c r="D91" s="66"/>
      <c r="E91" s="61" t="s">
        <v>21</v>
      </c>
      <c r="F91" s="62" t="s">
        <v>57</v>
      </c>
      <c r="G91" s="94">
        <v>4395</v>
      </c>
      <c r="H91" s="21" t="s">
        <v>85</v>
      </c>
      <c r="I91" s="56"/>
      <c r="J91" s="31"/>
      <c r="K91" s="31"/>
      <c r="L91" s="31"/>
      <c r="M91" s="31"/>
    </row>
    <row r="92" spans="1:13" ht="17.100000000000001" customHeight="1" x14ac:dyDescent="0.15">
      <c r="A92" s="63"/>
      <c r="B92" s="64"/>
      <c r="C92" s="67" t="s">
        <v>23</v>
      </c>
      <c r="D92" s="60" t="s">
        <v>88</v>
      </c>
      <c r="E92" s="61"/>
      <c r="F92" s="62"/>
      <c r="G92" s="94">
        <f>G93</f>
        <v>8000</v>
      </c>
      <c r="H92" s="21"/>
      <c r="I92" s="56"/>
      <c r="J92" s="14"/>
      <c r="K92" s="15"/>
      <c r="L92" s="15"/>
      <c r="M92" s="15"/>
    </row>
    <row r="93" spans="1:13" ht="17.100000000000001" customHeight="1" x14ac:dyDescent="0.15">
      <c r="A93" s="63"/>
      <c r="B93" s="64"/>
      <c r="C93" s="68"/>
      <c r="D93" s="66"/>
      <c r="E93" s="61" t="s">
        <v>21</v>
      </c>
      <c r="F93" s="62" t="s">
        <v>88</v>
      </c>
      <c r="G93" s="94">
        <v>8000</v>
      </c>
      <c r="H93" s="21" t="s">
        <v>174</v>
      </c>
      <c r="I93" s="56"/>
      <c r="J93" s="31"/>
      <c r="K93" s="31"/>
      <c r="L93" s="31"/>
      <c r="M93" s="31"/>
    </row>
    <row r="94" spans="1:13" ht="17.100000000000001" customHeight="1" x14ac:dyDescent="0.15">
      <c r="A94" s="17"/>
      <c r="B94" s="18"/>
      <c r="C94" s="9" t="s">
        <v>30</v>
      </c>
      <c r="D94" s="19" t="s">
        <v>96</v>
      </c>
      <c r="E94" s="11"/>
      <c r="F94" s="12"/>
      <c r="G94" s="94">
        <f>G95</f>
        <v>4627</v>
      </c>
      <c r="H94" s="21"/>
      <c r="I94" s="56"/>
      <c r="J94" s="14"/>
      <c r="K94" s="15"/>
      <c r="L94" s="15"/>
      <c r="M94" s="15"/>
    </row>
    <row r="95" spans="1:13" ht="17.100000000000001" customHeight="1" x14ac:dyDescent="0.15">
      <c r="A95" s="17"/>
      <c r="B95" s="18"/>
      <c r="C95" s="17"/>
      <c r="D95" s="18"/>
      <c r="E95" s="9" t="s">
        <v>21</v>
      </c>
      <c r="F95" s="19" t="s">
        <v>162</v>
      </c>
      <c r="G95" s="94">
        <v>4627</v>
      </c>
      <c r="H95" s="21" t="s">
        <v>161</v>
      </c>
      <c r="I95" s="56"/>
      <c r="J95" s="31"/>
      <c r="K95" s="31"/>
      <c r="L95" s="31"/>
      <c r="M95" s="31"/>
    </row>
    <row r="96" spans="1:13" ht="17.100000000000001" customHeight="1" x14ac:dyDescent="0.15">
      <c r="A96" s="17"/>
      <c r="B96" s="18"/>
      <c r="C96" s="9" t="s">
        <v>72</v>
      </c>
      <c r="D96" s="10" t="s">
        <v>100</v>
      </c>
      <c r="E96" s="11"/>
      <c r="F96" s="12"/>
      <c r="G96" s="94">
        <f>G97</f>
        <v>20</v>
      </c>
      <c r="H96" s="21"/>
      <c r="I96" s="56"/>
      <c r="J96" s="14"/>
      <c r="K96" s="15"/>
      <c r="L96" s="15"/>
      <c r="M96" s="15"/>
    </row>
    <row r="97" spans="1:13" ht="17.100000000000001" customHeight="1" x14ac:dyDescent="0.15">
      <c r="A97" s="25"/>
      <c r="B97" s="26"/>
      <c r="C97" s="25"/>
      <c r="D97" s="26"/>
      <c r="E97" s="11" t="s">
        <v>21</v>
      </c>
      <c r="F97" s="27" t="s">
        <v>100</v>
      </c>
      <c r="G97" s="94">
        <v>20</v>
      </c>
      <c r="H97" s="21" t="s">
        <v>101</v>
      </c>
      <c r="I97" s="56"/>
      <c r="J97" s="31"/>
      <c r="K97" s="31"/>
      <c r="L97" s="31"/>
      <c r="M97" s="31"/>
    </row>
    <row r="98" spans="1:13" s="16" customFormat="1" ht="17.100000000000001" customHeight="1" x14ac:dyDescent="0.15">
      <c r="A98" s="110" t="s">
        <v>167</v>
      </c>
      <c r="B98" s="111"/>
      <c r="C98" s="111"/>
      <c r="D98" s="111"/>
      <c r="E98" s="111"/>
      <c r="F98" s="112"/>
      <c r="G98" s="94">
        <f>G74+G87</f>
        <v>2390664</v>
      </c>
      <c r="H98" s="21"/>
      <c r="I98" s="20"/>
      <c r="J98" s="23"/>
      <c r="K98" s="24"/>
      <c r="L98" s="24"/>
      <c r="M98" s="24"/>
    </row>
    <row r="99" spans="1:13" ht="17.100000000000001" customHeight="1" x14ac:dyDescent="0.15">
      <c r="J99" s="31"/>
      <c r="K99" s="31"/>
      <c r="L99" s="31"/>
      <c r="M99" s="31"/>
    </row>
    <row r="100" spans="1:13" ht="17.100000000000001" customHeight="1" x14ac:dyDescent="0.15">
      <c r="B100" s="4" t="s">
        <v>19</v>
      </c>
      <c r="I100" s="5" t="s">
        <v>31</v>
      </c>
      <c r="J100" s="31"/>
      <c r="K100" s="31"/>
      <c r="L100" s="31"/>
      <c r="M100" s="31"/>
    </row>
    <row r="101" spans="1:13" ht="27.95" customHeight="1" x14ac:dyDescent="0.15">
      <c r="A101" s="115" t="s">
        <v>1</v>
      </c>
      <c r="B101" s="115"/>
      <c r="C101" s="115" t="s">
        <v>2</v>
      </c>
      <c r="D101" s="115"/>
      <c r="E101" s="115" t="s">
        <v>3</v>
      </c>
      <c r="F101" s="115"/>
      <c r="G101" s="54" t="str">
        <f>G5</f>
        <v>令和３年度
要求額</v>
      </c>
      <c r="H101" s="109" t="s">
        <v>7</v>
      </c>
      <c r="I101" s="109"/>
      <c r="J101" s="7"/>
      <c r="K101" s="7"/>
      <c r="L101" s="7"/>
      <c r="M101" s="7"/>
    </row>
    <row r="102" spans="1:13" ht="17.100000000000001" customHeight="1" x14ac:dyDescent="0.15">
      <c r="A102" s="69" t="s">
        <v>0</v>
      </c>
      <c r="B102" s="116" t="s">
        <v>149</v>
      </c>
      <c r="C102" s="61"/>
      <c r="D102" s="62"/>
      <c r="E102" s="61"/>
      <c r="F102" s="62"/>
      <c r="G102" s="94">
        <f>SUM(G103:G115)/2</f>
        <v>2948709</v>
      </c>
      <c r="H102" s="30"/>
      <c r="I102" s="55"/>
      <c r="J102" s="14"/>
      <c r="K102" s="15"/>
      <c r="L102" s="15"/>
      <c r="M102" s="15"/>
    </row>
    <row r="103" spans="1:13" ht="17.100000000000001" customHeight="1" x14ac:dyDescent="0.15">
      <c r="A103" s="58"/>
      <c r="B103" s="117"/>
      <c r="C103" s="59" t="s">
        <v>21</v>
      </c>
      <c r="D103" s="70" t="s">
        <v>26</v>
      </c>
      <c r="E103" s="61"/>
      <c r="F103" s="62"/>
      <c r="G103" s="94">
        <f>SUM(G104:G109)</f>
        <v>1163787</v>
      </c>
      <c r="H103" s="30"/>
      <c r="I103" s="56"/>
      <c r="J103" s="14"/>
      <c r="K103" s="15"/>
      <c r="L103" s="15"/>
      <c r="M103" s="15"/>
    </row>
    <row r="104" spans="1:13" ht="27.95" customHeight="1" x14ac:dyDescent="0.15">
      <c r="A104" s="63"/>
      <c r="B104" s="64"/>
      <c r="C104" s="63"/>
      <c r="D104" s="64"/>
      <c r="E104" s="59" t="s">
        <v>21</v>
      </c>
      <c r="F104" s="71" t="s">
        <v>102</v>
      </c>
      <c r="G104" s="94">
        <v>745892</v>
      </c>
      <c r="H104" s="21" t="s">
        <v>112</v>
      </c>
      <c r="I104" s="72"/>
      <c r="J104" s="31"/>
      <c r="K104" s="31"/>
      <c r="L104" s="31"/>
      <c r="M104" s="31"/>
    </row>
    <row r="105" spans="1:13" ht="27.95" customHeight="1" x14ac:dyDescent="0.15">
      <c r="A105" s="63"/>
      <c r="B105" s="64"/>
      <c r="C105" s="63"/>
      <c r="D105" s="64"/>
      <c r="E105" s="59" t="s">
        <v>103</v>
      </c>
      <c r="F105" s="71" t="s">
        <v>104</v>
      </c>
      <c r="G105" s="94">
        <v>17380</v>
      </c>
      <c r="H105" s="76" t="s">
        <v>176</v>
      </c>
      <c r="I105" s="72"/>
      <c r="J105" s="31"/>
      <c r="K105" s="31"/>
      <c r="L105" s="31"/>
      <c r="M105" s="31"/>
    </row>
    <row r="106" spans="1:13" ht="27.95" customHeight="1" x14ac:dyDescent="0.15">
      <c r="A106" s="63"/>
      <c r="B106" s="64"/>
      <c r="C106" s="63"/>
      <c r="D106" s="64"/>
      <c r="E106" s="59" t="s">
        <v>105</v>
      </c>
      <c r="F106" s="71" t="s">
        <v>106</v>
      </c>
      <c r="G106" s="94">
        <v>21140</v>
      </c>
      <c r="H106" s="76" t="s">
        <v>141</v>
      </c>
      <c r="I106" s="72"/>
      <c r="J106" s="31"/>
      <c r="K106" s="31"/>
      <c r="L106" s="31"/>
      <c r="M106" s="31"/>
    </row>
    <row r="107" spans="1:13" ht="27.95" customHeight="1" x14ac:dyDescent="0.15">
      <c r="A107" s="63"/>
      <c r="B107" s="64"/>
      <c r="C107" s="63"/>
      <c r="D107" s="64"/>
      <c r="E107" s="59" t="s">
        <v>131</v>
      </c>
      <c r="F107" s="71" t="s">
        <v>107</v>
      </c>
      <c r="G107" s="94">
        <v>21120</v>
      </c>
      <c r="H107" s="21" t="s">
        <v>166</v>
      </c>
      <c r="I107" s="72"/>
      <c r="J107" s="31"/>
      <c r="K107" s="31"/>
      <c r="L107" s="31"/>
      <c r="M107" s="31"/>
    </row>
    <row r="108" spans="1:13" ht="27.95" customHeight="1" x14ac:dyDescent="0.15">
      <c r="A108" s="63"/>
      <c r="B108" s="64"/>
      <c r="C108" s="63"/>
      <c r="D108" s="64"/>
      <c r="E108" s="59" t="s">
        <v>132</v>
      </c>
      <c r="F108" s="71" t="s">
        <v>108</v>
      </c>
      <c r="G108" s="94">
        <v>324124</v>
      </c>
      <c r="H108" s="76" t="s">
        <v>138</v>
      </c>
      <c r="I108" s="73"/>
      <c r="J108" s="31"/>
      <c r="K108" s="31"/>
      <c r="L108" s="31"/>
      <c r="M108" s="31"/>
    </row>
    <row r="109" spans="1:13" ht="17.100000000000001" customHeight="1" x14ac:dyDescent="0.15">
      <c r="A109" s="63"/>
      <c r="B109" s="64"/>
      <c r="C109" s="63"/>
      <c r="D109" s="64"/>
      <c r="E109" s="59" t="s">
        <v>133</v>
      </c>
      <c r="F109" s="60" t="s">
        <v>109</v>
      </c>
      <c r="G109" s="94">
        <v>34131</v>
      </c>
      <c r="H109" s="113" t="s">
        <v>113</v>
      </c>
      <c r="I109" s="114"/>
      <c r="J109" s="31"/>
      <c r="K109" s="31"/>
      <c r="L109" s="31"/>
      <c r="M109" s="31"/>
    </row>
    <row r="110" spans="1:13" ht="17.100000000000001" customHeight="1" x14ac:dyDescent="0.15">
      <c r="A110" s="63"/>
      <c r="B110" s="64"/>
      <c r="C110" s="59" t="s">
        <v>22</v>
      </c>
      <c r="D110" s="60" t="s">
        <v>27</v>
      </c>
      <c r="E110" s="61"/>
      <c r="F110" s="62"/>
      <c r="G110" s="94">
        <f>G111</f>
        <v>1777922</v>
      </c>
      <c r="H110" s="30"/>
      <c r="I110" s="56"/>
      <c r="J110" s="14"/>
      <c r="K110" s="15"/>
      <c r="L110" s="15"/>
      <c r="M110" s="15"/>
    </row>
    <row r="111" spans="1:13" ht="17.100000000000001" customHeight="1" x14ac:dyDescent="0.15">
      <c r="A111" s="63"/>
      <c r="B111" s="64"/>
      <c r="C111" s="65"/>
      <c r="D111" s="66"/>
      <c r="E111" s="61" t="s">
        <v>21</v>
      </c>
      <c r="F111" s="62" t="s">
        <v>27</v>
      </c>
      <c r="G111" s="94">
        <v>1777922</v>
      </c>
      <c r="H111" s="21" t="s">
        <v>49</v>
      </c>
      <c r="I111" s="56"/>
      <c r="J111" s="31"/>
      <c r="K111" s="31"/>
      <c r="L111" s="31"/>
      <c r="M111" s="31"/>
    </row>
    <row r="112" spans="1:13" ht="17.100000000000001" customHeight="1" x14ac:dyDescent="0.15">
      <c r="A112" s="63"/>
      <c r="B112" s="64"/>
      <c r="C112" s="67" t="s">
        <v>90</v>
      </c>
      <c r="D112" s="60" t="s">
        <v>110</v>
      </c>
      <c r="E112" s="61"/>
      <c r="F112" s="62"/>
      <c r="G112" s="94">
        <f>G113</f>
        <v>2000</v>
      </c>
      <c r="H112" s="21"/>
      <c r="I112" s="56"/>
      <c r="J112" s="14"/>
      <c r="K112" s="15"/>
      <c r="L112" s="15"/>
      <c r="M112" s="15"/>
    </row>
    <row r="113" spans="1:13" ht="17.100000000000001" customHeight="1" x14ac:dyDescent="0.15">
      <c r="A113" s="63"/>
      <c r="B113" s="64"/>
      <c r="C113" s="68"/>
      <c r="D113" s="66"/>
      <c r="E113" s="61" t="s">
        <v>21</v>
      </c>
      <c r="F113" s="62" t="s">
        <v>110</v>
      </c>
      <c r="G113" s="94">
        <v>2000</v>
      </c>
      <c r="H113" s="21" t="s">
        <v>111</v>
      </c>
      <c r="I113" s="56"/>
      <c r="J113" s="31"/>
      <c r="K113" s="31"/>
      <c r="L113" s="31"/>
      <c r="M113" s="31"/>
    </row>
    <row r="114" spans="1:13" ht="17.100000000000001" customHeight="1" x14ac:dyDescent="0.15">
      <c r="A114" s="63"/>
      <c r="B114" s="64"/>
      <c r="C114" s="59" t="s">
        <v>114</v>
      </c>
      <c r="D114" s="60" t="s">
        <v>25</v>
      </c>
      <c r="E114" s="61"/>
      <c r="F114" s="62"/>
      <c r="G114" s="94">
        <f>G115</f>
        <v>5000</v>
      </c>
      <c r="H114" s="21"/>
      <c r="I114" s="56"/>
      <c r="J114" s="14"/>
      <c r="K114" s="15"/>
      <c r="L114" s="15"/>
      <c r="M114" s="15"/>
    </row>
    <row r="115" spans="1:13" ht="17.100000000000001" customHeight="1" x14ac:dyDescent="0.15">
      <c r="A115" s="65"/>
      <c r="B115" s="66"/>
      <c r="C115" s="65"/>
      <c r="D115" s="66"/>
      <c r="E115" s="61" t="s">
        <v>21</v>
      </c>
      <c r="F115" s="62" t="s">
        <v>25</v>
      </c>
      <c r="G115" s="94">
        <v>5000</v>
      </c>
      <c r="H115" s="21" t="s">
        <v>25</v>
      </c>
      <c r="I115" s="56"/>
      <c r="J115" s="31"/>
      <c r="K115" s="31"/>
      <c r="L115" s="31"/>
      <c r="M115" s="31"/>
    </row>
    <row r="116" spans="1:13" ht="17.100000000000001" customHeight="1" x14ac:dyDescent="0.15">
      <c r="A116" s="69" t="s">
        <v>154</v>
      </c>
      <c r="B116" s="116" t="s">
        <v>164</v>
      </c>
      <c r="C116" s="61"/>
      <c r="D116" s="62"/>
      <c r="E116" s="61"/>
      <c r="F116" s="62"/>
      <c r="G116" s="94">
        <f>SUM(G117:G124)/2</f>
        <v>425713</v>
      </c>
      <c r="H116" s="30"/>
      <c r="I116" s="55"/>
      <c r="J116" s="14"/>
      <c r="K116" s="15"/>
      <c r="L116" s="15"/>
      <c r="M116" s="15"/>
    </row>
    <row r="117" spans="1:13" ht="17.100000000000001" customHeight="1" x14ac:dyDescent="0.15">
      <c r="A117" s="58"/>
      <c r="B117" s="117"/>
      <c r="C117" s="59" t="s">
        <v>21</v>
      </c>
      <c r="D117" s="70" t="s">
        <v>26</v>
      </c>
      <c r="E117" s="61"/>
      <c r="F117" s="62"/>
      <c r="G117" s="94">
        <f>SUM(G118:G118)</f>
        <v>17952</v>
      </c>
      <c r="H117" s="30"/>
      <c r="I117" s="56"/>
      <c r="J117" s="14"/>
      <c r="K117" s="15"/>
      <c r="L117" s="15"/>
      <c r="M117" s="15"/>
    </row>
    <row r="118" spans="1:13" ht="27.95" customHeight="1" x14ac:dyDescent="0.15">
      <c r="A118" s="63"/>
      <c r="B118" s="117"/>
      <c r="C118" s="63"/>
      <c r="D118" s="64"/>
      <c r="E118" s="59" t="s">
        <v>21</v>
      </c>
      <c r="F118" s="71" t="s">
        <v>165</v>
      </c>
      <c r="G118" s="94">
        <v>17952</v>
      </c>
      <c r="H118" s="21" t="s">
        <v>175</v>
      </c>
      <c r="I118" s="72"/>
      <c r="J118" s="31"/>
      <c r="K118" s="31"/>
      <c r="L118" s="31"/>
      <c r="M118" s="31"/>
    </row>
    <row r="119" spans="1:13" ht="17.100000000000001" customHeight="1" x14ac:dyDescent="0.15">
      <c r="A119" s="63"/>
      <c r="B119" s="64"/>
      <c r="C119" s="59" t="s">
        <v>22</v>
      </c>
      <c r="D119" s="60" t="s">
        <v>27</v>
      </c>
      <c r="E119" s="61"/>
      <c r="F119" s="62"/>
      <c r="G119" s="94">
        <f>G120</f>
        <v>402261</v>
      </c>
      <c r="H119" s="30"/>
      <c r="I119" s="56"/>
      <c r="J119" s="14"/>
      <c r="K119" s="15"/>
      <c r="L119" s="15"/>
      <c r="M119" s="15"/>
    </row>
    <row r="120" spans="1:13" ht="17.100000000000001" customHeight="1" x14ac:dyDescent="0.15">
      <c r="A120" s="63"/>
      <c r="B120" s="64"/>
      <c r="C120" s="65"/>
      <c r="D120" s="66"/>
      <c r="E120" s="61" t="s">
        <v>21</v>
      </c>
      <c r="F120" s="62" t="s">
        <v>27</v>
      </c>
      <c r="G120" s="94">
        <v>402261</v>
      </c>
      <c r="H120" s="21" t="s">
        <v>49</v>
      </c>
      <c r="I120" s="56"/>
      <c r="J120" s="31"/>
      <c r="K120" s="31"/>
      <c r="L120" s="31"/>
      <c r="M120" s="31"/>
    </row>
    <row r="121" spans="1:13" ht="17.100000000000001" customHeight="1" x14ac:dyDescent="0.15">
      <c r="A121" s="63"/>
      <c r="B121" s="64"/>
      <c r="C121" s="67" t="s">
        <v>23</v>
      </c>
      <c r="D121" s="60" t="s">
        <v>110</v>
      </c>
      <c r="E121" s="61"/>
      <c r="F121" s="62"/>
      <c r="G121" s="94">
        <f>G122</f>
        <v>500</v>
      </c>
      <c r="H121" s="21"/>
      <c r="I121" s="56"/>
      <c r="J121" s="14"/>
      <c r="K121" s="15"/>
      <c r="L121" s="15"/>
      <c r="M121" s="15"/>
    </row>
    <row r="122" spans="1:13" ht="17.100000000000001" customHeight="1" x14ac:dyDescent="0.15">
      <c r="A122" s="63"/>
      <c r="B122" s="64"/>
      <c r="C122" s="68"/>
      <c r="D122" s="66"/>
      <c r="E122" s="61" t="s">
        <v>21</v>
      </c>
      <c r="F122" s="62" t="s">
        <v>110</v>
      </c>
      <c r="G122" s="94">
        <v>500</v>
      </c>
      <c r="H122" s="21" t="s">
        <v>111</v>
      </c>
      <c r="I122" s="56"/>
      <c r="J122" s="31"/>
      <c r="K122" s="31"/>
      <c r="L122" s="31"/>
      <c r="M122" s="31"/>
    </row>
    <row r="123" spans="1:13" ht="17.100000000000001" customHeight="1" x14ac:dyDescent="0.15">
      <c r="A123" s="63"/>
      <c r="B123" s="64"/>
      <c r="C123" s="59" t="s">
        <v>30</v>
      </c>
      <c r="D123" s="60" t="s">
        <v>25</v>
      </c>
      <c r="E123" s="61"/>
      <c r="F123" s="62"/>
      <c r="G123" s="94">
        <f>G124</f>
        <v>5000</v>
      </c>
      <c r="H123" s="21"/>
      <c r="I123" s="56"/>
      <c r="J123" s="14"/>
      <c r="K123" s="15"/>
      <c r="L123" s="15"/>
      <c r="M123" s="15"/>
    </row>
    <row r="124" spans="1:13" ht="17.100000000000001" customHeight="1" x14ac:dyDescent="0.15">
      <c r="A124" s="65"/>
      <c r="B124" s="66"/>
      <c r="C124" s="65"/>
      <c r="D124" s="66"/>
      <c r="E124" s="61" t="s">
        <v>21</v>
      </c>
      <c r="F124" s="62" t="s">
        <v>25</v>
      </c>
      <c r="G124" s="94">
        <v>5000</v>
      </c>
      <c r="H124" s="21" t="s">
        <v>25</v>
      </c>
      <c r="I124" s="56"/>
      <c r="J124" s="31"/>
      <c r="K124" s="31"/>
      <c r="L124" s="31"/>
      <c r="M124" s="31"/>
    </row>
    <row r="125" spans="1:13" s="16" customFormat="1" ht="17.100000000000001" customHeight="1" x14ac:dyDescent="0.15">
      <c r="A125" s="110" t="s">
        <v>167</v>
      </c>
      <c r="B125" s="111"/>
      <c r="C125" s="111"/>
      <c r="D125" s="111"/>
      <c r="E125" s="111"/>
      <c r="F125" s="112"/>
      <c r="G125" s="94">
        <f>G102+G116</f>
        <v>3374422</v>
      </c>
      <c r="H125" s="21"/>
      <c r="I125" s="20"/>
      <c r="J125" s="23"/>
      <c r="K125" s="24"/>
      <c r="L125" s="24"/>
      <c r="M125" s="24"/>
    </row>
    <row r="126" spans="1:13" ht="17.100000000000001" customHeight="1" x14ac:dyDescent="0.15">
      <c r="A126" s="74"/>
      <c r="B126" s="74"/>
      <c r="C126" s="74"/>
      <c r="D126" s="74"/>
      <c r="E126" s="74"/>
      <c r="F126" s="74"/>
      <c r="G126" s="50"/>
      <c r="H126" s="24"/>
      <c r="I126" s="75"/>
      <c r="J126" s="31"/>
      <c r="K126" s="31"/>
      <c r="L126" s="31"/>
      <c r="M126" s="31"/>
    </row>
    <row r="127" spans="1:13" ht="17.100000000000001" customHeight="1" x14ac:dyDescent="0.15">
      <c r="B127" s="1" t="s">
        <v>50</v>
      </c>
      <c r="J127" s="31"/>
      <c r="K127" s="31"/>
      <c r="L127" s="31"/>
      <c r="M127" s="31"/>
    </row>
    <row r="128" spans="1:13" ht="17.100000000000001" customHeight="1" x14ac:dyDescent="0.15">
      <c r="B128" s="51" t="s">
        <v>51</v>
      </c>
      <c r="J128" s="31"/>
      <c r="K128" s="31"/>
      <c r="L128" s="31"/>
      <c r="M128" s="31"/>
    </row>
    <row r="130" spans="2:2" ht="17.100000000000001" customHeight="1" x14ac:dyDescent="0.15">
      <c r="B130" s="51"/>
    </row>
  </sheetData>
  <mergeCells count="32">
    <mergeCell ref="B32:B33"/>
    <mergeCell ref="B53:B54"/>
    <mergeCell ref="B87:B89"/>
    <mergeCell ref="A69:F69"/>
    <mergeCell ref="A71:I71"/>
    <mergeCell ref="H73:I73"/>
    <mergeCell ref="B102:B103"/>
    <mergeCell ref="B74:B75"/>
    <mergeCell ref="B116:B118"/>
    <mergeCell ref="C73:D73"/>
    <mergeCell ref="E73:F73"/>
    <mergeCell ref="A98:F98"/>
    <mergeCell ref="A73:B73"/>
    <mergeCell ref="A125:F125"/>
    <mergeCell ref="H109:I109"/>
    <mergeCell ref="A101:B101"/>
    <mergeCell ref="C101:D101"/>
    <mergeCell ref="E101:F101"/>
    <mergeCell ref="H101:I101"/>
    <mergeCell ref="A1:I1"/>
    <mergeCell ref="C31:D31"/>
    <mergeCell ref="E31:F31"/>
    <mergeCell ref="A3:I3"/>
    <mergeCell ref="A5:B5"/>
    <mergeCell ref="C5:D5"/>
    <mergeCell ref="E5:F5"/>
    <mergeCell ref="H5:I5"/>
    <mergeCell ref="H31:I31"/>
    <mergeCell ref="A31:B31"/>
    <mergeCell ref="A28:F28"/>
    <mergeCell ref="B6:B7"/>
    <mergeCell ref="B19:B20"/>
  </mergeCells>
  <phoneticPr fontId="1"/>
  <dataValidations count="2">
    <dataValidation imeMode="off" allowBlank="1" showInputMessage="1" showErrorMessage="1" sqref="J85:M85 J45:M45 J102:M103 J110:M110 J81:M81 G53:G66 J79:M79 J77:M77 J74:M75 J83:M83 G30 G32:G50 J32:M33 J49:M49 J112:M112 G74:G97 J114:M114 J60:M60 J53:M54 J64:M64 J96:M96 J92:M92 J90:M90 J87:M88 J94:M94 J116:M117 J119:M119 J121:M121 J123:M123 G102:G124 G126"/>
    <dataValidation imeMode="hiragana" allowBlank="1" showInputMessage="1" showErrorMessage="1" sqref="B72:F72 A71:A72 B55:B68 B21:B27 A3:A29 A70:F70 A69 B104:B116 A98 A125 A126:F65599 A99:A124 C99:F124 B90:B97 B99:B102 A73:A97 C73:F97 B73:B74 B76:B87 C4:F27 B4:B6 B8:B19 A30:A68 C30:F68 B30:B32 B34:B53 B119:B124"/>
  </dataValidations>
  <pageMargins left="0.70866141732283472" right="0.70866141732283472" top="0.39370078740157483" bottom="0.31496062992125984" header="0.39370078740157483" footer="0.27559055118110237"/>
  <pageSetup paperSize="9" fitToHeight="0" orientation="portrait" r:id="rId1"/>
  <headerFooter alignWithMargins="0"/>
  <rowBreaks count="3" manualBreakCount="3">
    <brk id="29" max="9" man="1"/>
    <brk id="69" max="16383" man="1"/>
    <brk id="99" max="9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要求額（款・項別）元予算比較</vt:lpstr>
      <vt:lpstr>要求額</vt:lpstr>
      <vt:lpstr>要求額!Print_Area</vt:lpstr>
      <vt:lpstr>'要求額（款・項別）元予算比較'!Print_Area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2021-01-20T04:43:52Z</dcterms:modified>
</cp:coreProperties>
</file>